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495" windowWidth="20370" windowHeight="12750" tabRatio="907" firstSheet="3" activeTab="8"/>
  </bookViews>
  <sheets>
    <sheet name="Tab. I.4.1A -Correnti-Miss. 10" sheetId="1" r:id="rId1"/>
    <sheet name="Tab. I.4.2A -C.Cap.-Miss. 10" sheetId="2" r:id="rId2"/>
    <sheet name="Tab. I.4.3A -Correnti-Miss.12" sheetId="3" r:id="rId3"/>
    <sheet name="Tab. I.4.4A -C.Cap.-Miss.12" sheetId="4" r:id="rId4"/>
    <sheet name="Tab. I.4.5A -Correnti-AltriInt." sheetId="5" r:id="rId5"/>
    <sheet name="Tab. I.4.6A - C.Cap.-AltriInt." sheetId="6" r:id="rId6"/>
    <sheet name="Tab. I.4.7A - Totale correnti " sheetId="7" r:id="rId7"/>
    <sheet name="Tab. I.4.8A - Totale C.Capitale" sheetId="8" r:id="rId8"/>
    <sheet name="Tab. I.4.9A - Totale Spese" sheetId="9" r:id="rId9"/>
  </sheets>
  <externalReferences>
    <externalReference r:id="rId10"/>
  </externalReferences>
  <definedNames>
    <definedName name="_xlnm.Print_Area" localSheetId="0">'Tab. I.4.1A -Correnti-Miss. 10'!$B$2:$F$125</definedName>
    <definedName name="_xlnm.Print_Area" localSheetId="1">'Tab. I.4.2A -C.Cap.-Miss. 10'!$B$2:$F$125</definedName>
    <definedName name="_xlnm.Print_Area" localSheetId="2">'Tab. I.4.3A -Correnti-Miss.12'!$B$2:$F$88</definedName>
    <definedName name="_xlnm.Print_Area" localSheetId="3">'Tab. I.4.4A -C.Cap.-Miss.12'!$B$2:$F$88</definedName>
    <definedName name="_xlnm.Print_Area" localSheetId="4">'Tab. I.4.5A -Correnti-AltriInt.'!$B$2:$F$88</definedName>
    <definedName name="_xlnm.Print_Area" localSheetId="5">'Tab. I.4.6A - C.Cap.-AltriInt.'!$B$2:$F$88</definedName>
    <definedName name="_xlnm.Print_Area" localSheetId="6">'Tab. I.4.7A - Totale correnti '!$B$2:$F$64</definedName>
    <definedName name="_xlnm.Print_Area" localSheetId="7">'Tab. I.4.8A - Totale C.Capitale'!$B$2:$F$64</definedName>
    <definedName name="_xlnm.Print_Area" localSheetId="8">'Tab. I.4.9A - Totale Spese'!$B$2:$F$64</definedName>
    <definedName name="Print_Area" localSheetId="0">'Tab. I.4.1A -Correnti-Miss. 10'!$B$2:$F$125</definedName>
    <definedName name="Print_Area" localSheetId="1">'Tab. I.4.2A -C.Cap.-Miss. 10'!$B$2:$F$125</definedName>
    <definedName name="Print_Area" localSheetId="2">'Tab. I.4.3A -Correnti-Miss.12'!$B$2:$F$88</definedName>
    <definedName name="Print_Area" localSheetId="3">'Tab. I.4.4A -C.Cap.-Miss.12'!$B$2:$F$88</definedName>
    <definedName name="Print_Area" localSheetId="4">'Tab. I.4.5A -Correnti-AltriInt.'!$B$2:$F$88</definedName>
    <definedName name="Print_Area" localSheetId="5">'Tab. I.4.6A - C.Cap.-AltriInt.'!$B$2:$F$88</definedName>
    <definedName name="Print_Area" localSheetId="6">'Tab. I.4.7A - Totale correnti '!$B$2:$F$64</definedName>
    <definedName name="Print_Area" localSheetId="7">'Tab. I.4.8A - Totale C.Capitale'!$B$2:$F$64</definedName>
    <definedName name="Print_Area" localSheetId="8">'Tab. I.4.9A - Totale Spese'!$B$2:$F$64</definedName>
  </definedNames>
  <calcPr calcId="145621"/>
</workbook>
</file>

<file path=xl/calcChain.xml><?xml version="1.0" encoding="utf-8"?>
<calcChain xmlns="http://schemas.openxmlformats.org/spreadsheetml/2006/main">
  <c r="D91" i="1" l="1"/>
  <c r="D90" i="1"/>
  <c r="D89" i="1"/>
  <c r="D88" i="1"/>
  <c r="C91" i="1"/>
  <c r="C90" i="1"/>
  <c r="C89" i="1"/>
  <c r="C88" i="1"/>
  <c r="D92" i="1" l="1"/>
  <c r="D93" i="1" s="1"/>
  <c r="E91" i="1" l="1"/>
  <c r="F91" i="1" s="1"/>
  <c r="E90" i="1"/>
  <c r="F90" i="1" s="1"/>
  <c r="C92" i="1" l="1"/>
  <c r="E88" i="1"/>
  <c r="F88" i="1" l="1"/>
  <c r="D78" i="5" l="1"/>
  <c r="D77" i="5"/>
  <c r="D71" i="5"/>
  <c r="D70" i="5"/>
  <c r="D57" i="5"/>
  <c r="D56" i="5"/>
  <c r="D50" i="5"/>
  <c r="D49" i="5"/>
  <c r="D36" i="5"/>
  <c r="D35" i="5"/>
  <c r="D29" i="5"/>
  <c r="D28" i="5"/>
  <c r="D15" i="5"/>
  <c r="D14" i="5"/>
  <c r="D8" i="5"/>
  <c r="D7" i="5"/>
  <c r="C12" i="1"/>
  <c r="E78" i="6" l="1"/>
  <c r="E77" i="6"/>
  <c r="E71" i="6"/>
  <c r="E70" i="6"/>
  <c r="E57" i="6"/>
  <c r="E56" i="6"/>
  <c r="E50" i="6"/>
  <c r="E49" i="6"/>
  <c r="E36" i="6"/>
  <c r="E35" i="6"/>
  <c r="E29" i="6"/>
  <c r="E28" i="6"/>
  <c r="E15" i="6"/>
  <c r="E14" i="6"/>
  <c r="E8" i="6"/>
  <c r="E7" i="6"/>
  <c r="D78" i="6"/>
  <c r="D77" i="6"/>
  <c r="D71" i="6"/>
  <c r="D70" i="6"/>
  <c r="D57" i="6"/>
  <c r="D56" i="6"/>
  <c r="D50" i="6"/>
  <c r="D49" i="6"/>
  <c r="D36" i="6"/>
  <c r="D35" i="6"/>
  <c r="D29" i="6"/>
  <c r="D28" i="6"/>
  <c r="D15" i="6"/>
  <c r="D14" i="6"/>
  <c r="D8" i="6"/>
  <c r="D7" i="6"/>
  <c r="C78" i="6"/>
  <c r="C77" i="6"/>
  <c r="C71" i="6"/>
  <c r="C70" i="6"/>
  <c r="C57" i="6"/>
  <c r="C56" i="6"/>
  <c r="C50" i="6"/>
  <c r="C49" i="6"/>
  <c r="C36" i="6"/>
  <c r="C35" i="6"/>
  <c r="C29" i="6"/>
  <c r="C28" i="6"/>
  <c r="C15" i="6"/>
  <c r="C14" i="6"/>
  <c r="C8" i="6"/>
  <c r="C7" i="6"/>
  <c r="E78" i="5"/>
  <c r="E77" i="5"/>
  <c r="E71" i="5"/>
  <c r="E70" i="5"/>
  <c r="E57" i="5"/>
  <c r="E56" i="5"/>
  <c r="E50" i="5"/>
  <c r="E49" i="5"/>
  <c r="E36" i="5"/>
  <c r="E35" i="5"/>
  <c r="E29" i="5"/>
  <c r="E28" i="5"/>
  <c r="E15" i="5"/>
  <c r="E14" i="5"/>
  <c r="E8" i="5"/>
  <c r="E7" i="5"/>
  <c r="C78" i="5"/>
  <c r="C77" i="5"/>
  <c r="C71" i="5"/>
  <c r="C70" i="5"/>
  <c r="C57" i="5"/>
  <c r="C56" i="5"/>
  <c r="C50" i="5"/>
  <c r="C49" i="5"/>
  <c r="C36" i="5"/>
  <c r="C35" i="5"/>
  <c r="C29" i="5"/>
  <c r="C28" i="5"/>
  <c r="C15" i="5"/>
  <c r="C14" i="5"/>
  <c r="C8" i="5"/>
  <c r="C7" i="5"/>
  <c r="E78" i="4"/>
  <c r="E77" i="4"/>
  <c r="E71" i="4"/>
  <c r="E70" i="4"/>
  <c r="E50" i="4"/>
  <c r="E49" i="4"/>
  <c r="E36" i="4"/>
  <c r="E35" i="4"/>
  <c r="E29" i="4"/>
  <c r="E28" i="4"/>
  <c r="E15" i="4"/>
  <c r="E14" i="4"/>
  <c r="E8" i="4"/>
  <c r="E7" i="4"/>
  <c r="D78" i="4"/>
  <c r="D77" i="4"/>
  <c r="D71" i="4"/>
  <c r="D70" i="4"/>
  <c r="E57" i="4"/>
  <c r="D57" i="4"/>
  <c r="E56" i="4"/>
  <c r="D56" i="4"/>
  <c r="D50" i="4"/>
  <c r="D49" i="4"/>
  <c r="D36" i="4"/>
  <c r="D35" i="4"/>
  <c r="D29" i="4"/>
  <c r="D28" i="4"/>
  <c r="D15" i="4"/>
  <c r="D14" i="4"/>
  <c r="D8" i="4"/>
  <c r="D7" i="4"/>
  <c r="C78" i="4"/>
  <c r="C77" i="4"/>
  <c r="C71" i="4"/>
  <c r="C70" i="4"/>
  <c r="C57" i="4"/>
  <c r="C56" i="4"/>
  <c r="C50" i="4"/>
  <c r="C49" i="4"/>
  <c r="C36" i="4"/>
  <c r="C35" i="4"/>
  <c r="C29" i="4"/>
  <c r="C28" i="4"/>
  <c r="C15" i="4"/>
  <c r="C14" i="4"/>
  <c r="C8" i="4"/>
  <c r="C7" i="4"/>
  <c r="E78" i="3"/>
  <c r="E77" i="3"/>
  <c r="E71" i="3"/>
  <c r="E70" i="3"/>
  <c r="E57" i="3"/>
  <c r="E56" i="3"/>
  <c r="E50" i="3"/>
  <c r="E49" i="3"/>
  <c r="E36" i="3"/>
  <c r="E35" i="3"/>
  <c r="E29" i="3"/>
  <c r="E28" i="3"/>
  <c r="E15" i="3"/>
  <c r="E14" i="3"/>
  <c r="E8" i="3"/>
  <c r="E7" i="3"/>
  <c r="D78" i="3"/>
  <c r="D77" i="3"/>
  <c r="D71" i="3"/>
  <c r="D70" i="3"/>
  <c r="D57" i="3"/>
  <c r="D56" i="3"/>
  <c r="D50" i="3"/>
  <c r="D49" i="3"/>
  <c r="D36" i="3"/>
  <c r="D35" i="3"/>
  <c r="D29" i="3"/>
  <c r="D28" i="3"/>
  <c r="D15" i="3"/>
  <c r="D14" i="3"/>
  <c r="D8" i="3"/>
  <c r="D7" i="3"/>
  <c r="C78" i="3"/>
  <c r="C77" i="3"/>
  <c r="C71" i="3"/>
  <c r="C70" i="3"/>
  <c r="C57" i="3"/>
  <c r="C56" i="3"/>
  <c r="C50" i="3"/>
  <c r="C49" i="3"/>
  <c r="C36" i="3"/>
  <c r="C35" i="3"/>
  <c r="C29" i="3"/>
  <c r="C28" i="3"/>
  <c r="C15" i="3"/>
  <c r="C14" i="3"/>
  <c r="C8" i="3"/>
  <c r="C7" i="3"/>
  <c r="E112" i="2"/>
  <c r="E111" i="2"/>
  <c r="E110" i="2"/>
  <c r="E109" i="2"/>
  <c r="E108" i="2"/>
  <c r="E102" i="2"/>
  <c r="E101" i="2"/>
  <c r="E100" i="2"/>
  <c r="E99" i="2"/>
  <c r="E98" i="2"/>
  <c r="E82" i="2"/>
  <c r="E81" i="2"/>
  <c r="E80" i="2"/>
  <c r="E79" i="2"/>
  <c r="E78" i="2"/>
  <c r="E72" i="2"/>
  <c r="E71" i="2"/>
  <c r="E70" i="2"/>
  <c r="E69" i="2"/>
  <c r="E68" i="2"/>
  <c r="E52" i="2"/>
  <c r="E51" i="2"/>
  <c r="E50" i="2"/>
  <c r="E49" i="2"/>
  <c r="E48" i="2"/>
  <c r="E42" i="2"/>
  <c r="E41" i="2"/>
  <c r="E40" i="2"/>
  <c r="E39" i="2"/>
  <c r="E38" i="2"/>
  <c r="E22" i="2"/>
  <c r="E21" i="2"/>
  <c r="E20" i="2"/>
  <c r="E19" i="2"/>
  <c r="E18" i="2"/>
  <c r="E12" i="2"/>
  <c r="E11" i="2"/>
  <c r="E10" i="2"/>
  <c r="E9" i="2"/>
  <c r="E8" i="2"/>
  <c r="D112" i="2"/>
  <c r="D111" i="2"/>
  <c r="D110" i="2"/>
  <c r="D109" i="2"/>
  <c r="D108" i="2"/>
  <c r="D102" i="2"/>
  <c r="D101" i="2"/>
  <c r="D100" i="2"/>
  <c r="D99" i="2"/>
  <c r="D98" i="2"/>
  <c r="D82" i="2"/>
  <c r="D81" i="2"/>
  <c r="D80" i="2"/>
  <c r="D79" i="2"/>
  <c r="D78" i="2"/>
  <c r="D72" i="2"/>
  <c r="D71" i="2"/>
  <c r="D70" i="2"/>
  <c r="D69" i="2"/>
  <c r="D68" i="2"/>
  <c r="D52" i="2"/>
  <c r="D51" i="2"/>
  <c r="D50" i="2"/>
  <c r="D49" i="2"/>
  <c r="D48" i="2"/>
  <c r="D42" i="2"/>
  <c r="D41" i="2"/>
  <c r="D40" i="2"/>
  <c r="D39" i="2"/>
  <c r="D38" i="2"/>
  <c r="D22" i="2"/>
  <c r="D21" i="2"/>
  <c r="D20" i="2"/>
  <c r="D19" i="2"/>
  <c r="D18" i="2"/>
  <c r="D12" i="2"/>
  <c r="D11" i="2"/>
  <c r="D10" i="2"/>
  <c r="D9" i="2"/>
  <c r="D8" i="2"/>
  <c r="C112" i="2"/>
  <c r="C111" i="2"/>
  <c r="C110" i="2"/>
  <c r="C109" i="2"/>
  <c r="C108" i="2"/>
  <c r="C102" i="2"/>
  <c r="C101" i="2"/>
  <c r="C100" i="2"/>
  <c r="C99" i="2"/>
  <c r="C98" i="2"/>
  <c r="C82" i="2"/>
  <c r="C81" i="2"/>
  <c r="C80" i="2"/>
  <c r="C79" i="2"/>
  <c r="C78" i="2"/>
  <c r="C72" i="2"/>
  <c r="C71" i="2"/>
  <c r="C70" i="2"/>
  <c r="C69" i="2"/>
  <c r="C68" i="2"/>
  <c r="C52" i="2"/>
  <c r="C51" i="2"/>
  <c r="C50" i="2"/>
  <c r="C49" i="2"/>
  <c r="C48" i="2"/>
  <c r="C42" i="2"/>
  <c r="C41" i="2"/>
  <c r="C40" i="2"/>
  <c r="C39" i="2"/>
  <c r="C38" i="2"/>
  <c r="C22" i="2"/>
  <c r="C21" i="2"/>
  <c r="C20" i="2"/>
  <c r="C19" i="2"/>
  <c r="C18" i="2"/>
  <c r="C12" i="2"/>
  <c r="C11" i="2"/>
  <c r="C10" i="2"/>
  <c r="C9" i="2"/>
  <c r="C8" i="2"/>
  <c r="C112" i="1"/>
  <c r="C111" i="1"/>
  <c r="C110" i="1"/>
  <c r="C109" i="1"/>
  <c r="C108" i="1"/>
  <c r="C102" i="1"/>
  <c r="C101" i="1"/>
  <c r="C100" i="1"/>
  <c r="C99" i="1"/>
  <c r="C98" i="1"/>
  <c r="C82" i="1"/>
  <c r="C81" i="1"/>
  <c r="C80" i="1"/>
  <c r="C79" i="1"/>
  <c r="C78" i="1"/>
  <c r="C72" i="1"/>
  <c r="C71" i="1"/>
  <c r="C70" i="1"/>
  <c r="C69" i="1"/>
  <c r="C68" i="1"/>
  <c r="C52" i="1"/>
  <c r="C51" i="1"/>
  <c r="C50" i="1"/>
  <c r="C49" i="1"/>
  <c r="C48" i="1"/>
  <c r="E112" i="1"/>
  <c r="E111" i="1"/>
  <c r="E110" i="1"/>
  <c r="E109" i="1"/>
  <c r="E108" i="1"/>
  <c r="E102" i="1"/>
  <c r="E101" i="1"/>
  <c r="E100" i="1"/>
  <c r="E99" i="1"/>
  <c r="E98" i="1"/>
  <c r="E82" i="1"/>
  <c r="E81" i="1"/>
  <c r="E80" i="1"/>
  <c r="E79" i="1"/>
  <c r="E78" i="1"/>
  <c r="E72" i="1"/>
  <c r="E71" i="1"/>
  <c r="E70" i="1"/>
  <c r="E69" i="1"/>
  <c r="E68" i="1"/>
  <c r="E52" i="1"/>
  <c r="E51" i="1"/>
  <c r="E50" i="1"/>
  <c r="E49" i="1"/>
  <c r="E48" i="1"/>
  <c r="E42" i="1"/>
  <c r="E41" i="1"/>
  <c r="E40" i="1"/>
  <c r="E39" i="1"/>
  <c r="E38" i="1"/>
  <c r="D112" i="1"/>
  <c r="D111" i="1"/>
  <c r="D110" i="1"/>
  <c r="D109" i="1"/>
  <c r="D108" i="1"/>
  <c r="D102" i="1"/>
  <c r="D101" i="1"/>
  <c r="D100" i="1"/>
  <c r="D99" i="1"/>
  <c r="D98" i="1"/>
  <c r="D82" i="1"/>
  <c r="D81" i="1"/>
  <c r="D80" i="1"/>
  <c r="D79" i="1"/>
  <c r="D78" i="1"/>
  <c r="D72" i="1"/>
  <c r="D71" i="1"/>
  <c r="D70" i="1"/>
  <c r="D69" i="1"/>
  <c r="D68" i="1"/>
  <c r="D52" i="1"/>
  <c r="D51" i="1"/>
  <c r="D50" i="1"/>
  <c r="D49" i="1"/>
  <c r="D48" i="1"/>
  <c r="D42" i="1"/>
  <c r="D41" i="1"/>
  <c r="D40" i="1"/>
  <c r="D39" i="1"/>
  <c r="D38" i="1"/>
  <c r="C42" i="1"/>
  <c r="C41" i="1"/>
  <c r="C40" i="1"/>
  <c r="C39" i="1"/>
  <c r="C38" i="1"/>
  <c r="D22" i="1"/>
  <c r="D21" i="1"/>
  <c r="D20" i="1"/>
  <c r="D19" i="1"/>
  <c r="D18" i="1"/>
  <c r="E89" i="1" l="1"/>
  <c r="E92" i="1"/>
  <c r="F92" i="1" s="1"/>
  <c r="F69" i="1"/>
  <c r="C28" i="1"/>
  <c r="E32" i="1"/>
  <c r="E31" i="1"/>
  <c r="E30" i="1"/>
  <c r="E29" i="1"/>
  <c r="E28" i="1"/>
  <c r="D32" i="1"/>
  <c r="D31" i="1"/>
  <c r="D30" i="1"/>
  <c r="D29" i="1"/>
  <c r="D28" i="1"/>
  <c r="C32" i="1"/>
  <c r="C31" i="1"/>
  <c r="C30" i="1"/>
  <c r="C29" i="1"/>
  <c r="E22" i="1"/>
  <c r="E21" i="1"/>
  <c r="E20" i="1"/>
  <c r="E19" i="1"/>
  <c r="E18" i="1"/>
  <c r="C22" i="1"/>
  <c r="C21" i="1"/>
  <c r="C20" i="1"/>
  <c r="C19" i="1"/>
  <c r="C18" i="1"/>
  <c r="E12" i="1"/>
  <c r="D12" i="1"/>
  <c r="E11" i="1"/>
  <c r="D11" i="1"/>
  <c r="C11" i="1"/>
  <c r="E10" i="1"/>
  <c r="D10" i="1"/>
  <c r="C10" i="1"/>
  <c r="E9" i="1"/>
  <c r="D9" i="1"/>
  <c r="C9" i="1"/>
  <c r="E8" i="1"/>
  <c r="D8" i="1"/>
  <c r="C8" i="1"/>
  <c r="F89" i="1" l="1"/>
  <c r="E93" i="1"/>
  <c r="D22" i="3"/>
  <c r="C22" i="3"/>
  <c r="E21" i="3" l="1"/>
  <c r="E22" i="3"/>
  <c r="C21" i="3"/>
  <c r="C23" i="3" s="1"/>
  <c r="D21" i="3"/>
  <c r="D84" i="6" l="1"/>
  <c r="E84" i="6"/>
  <c r="D85" i="6"/>
  <c r="E85" i="6"/>
  <c r="C85" i="6"/>
  <c r="C84" i="6"/>
  <c r="D63" i="6"/>
  <c r="E63" i="6"/>
  <c r="D64" i="6"/>
  <c r="E64" i="6"/>
  <c r="C64" i="6"/>
  <c r="C63" i="6"/>
  <c r="D42" i="6"/>
  <c r="E42" i="6"/>
  <c r="D43" i="6"/>
  <c r="E43" i="6"/>
  <c r="C43" i="6"/>
  <c r="C42" i="6"/>
  <c r="D21" i="6"/>
  <c r="E21" i="6"/>
  <c r="D22" i="6"/>
  <c r="E22" i="6"/>
  <c r="C22" i="6"/>
  <c r="C21" i="6"/>
  <c r="D84" i="5"/>
  <c r="E84" i="5"/>
  <c r="D85" i="5"/>
  <c r="E85" i="5"/>
  <c r="C85" i="5"/>
  <c r="C84" i="5"/>
  <c r="D63" i="5"/>
  <c r="E63" i="5"/>
  <c r="D64" i="5"/>
  <c r="E64" i="5"/>
  <c r="C64" i="5"/>
  <c r="C63" i="5"/>
  <c r="D42" i="5"/>
  <c r="E42" i="5"/>
  <c r="D43" i="5"/>
  <c r="E43" i="5"/>
  <c r="C43" i="5"/>
  <c r="C42" i="5"/>
  <c r="D21" i="5"/>
  <c r="E21" i="5"/>
  <c r="D22" i="5"/>
  <c r="E22" i="5"/>
  <c r="C22" i="5"/>
  <c r="C21" i="5"/>
  <c r="D84" i="4"/>
  <c r="E84" i="4"/>
  <c r="D85" i="4"/>
  <c r="E85" i="4"/>
  <c r="C85" i="4"/>
  <c r="C84" i="4"/>
  <c r="D63" i="4"/>
  <c r="E63" i="4"/>
  <c r="D64" i="4"/>
  <c r="E64" i="4"/>
  <c r="C64" i="4"/>
  <c r="C63" i="4"/>
  <c r="D42" i="4"/>
  <c r="E42" i="4"/>
  <c r="D43" i="4"/>
  <c r="E43" i="4"/>
  <c r="C43" i="4"/>
  <c r="C42" i="4"/>
  <c r="D21" i="4"/>
  <c r="E21" i="4"/>
  <c r="D22" i="4"/>
  <c r="E22" i="4"/>
  <c r="C22" i="4"/>
  <c r="C21" i="4"/>
  <c r="D84" i="3"/>
  <c r="E84" i="3"/>
  <c r="D85" i="3"/>
  <c r="E85" i="3"/>
  <c r="C85" i="3"/>
  <c r="C84" i="3"/>
  <c r="D63" i="3"/>
  <c r="E63" i="3"/>
  <c r="D64" i="3"/>
  <c r="E64" i="3"/>
  <c r="C64" i="3"/>
  <c r="C63" i="3"/>
  <c r="D42" i="3"/>
  <c r="E42" i="3"/>
  <c r="D43" i="3"/>
  <c r="E43" i="3"/>
  <c r="C43" i="3"/>
  <c r="C42" i="3"/>
  <c r="D118" i="2"/>
  <c r="E118" i="2"/>
  <c r="D119" i="2"/>
  <c r="E119" i="2"/>
  <c r="D120" i="2"/>
  <c r="E120" i="2"/>
  <c r="D121" i="2"/>
  <c r="E121" i="2"/>
  <c r="D122" i="2"/>
  <c r="E122" i="2"/>
  <c r="C119" i="2"/>
  <c r="C120" i="2"/>
  <c r="C121" i="2"/>
  <c r="C122" i="2"/>
  <c r="C118" i="2"/>
  <c r="D88" i="2"/>
  <c r="E88" i="2"/>
  <c r="D89" i="2"/>
  <c r="E89" i="2"/>
  <c r="D90" i="2"/>
  <c r="E90" i="2"/>
  <c r="D91" i="2"/>
  <c r="E91" i="2"/>
  <c r="D92" i="2"/>
  <c r="E92" i="2"/>
  <c r="C89" i="2"/>
  <c r="C90" i="2"/>
  <c r="C91" i="2"/>
  <c r="C92" i="2"/>
  <c r="C88" i="2"/>
  <c r="F88" i="2" s="1"/>
  <c r="D58" i="2"/>
  <c r="E58" i="2"/>
  <c r="D59" i="2"/>
  <c r="E59" i="2"/>
  <c r="D60" i="2"/>
  <c r="E60" i="2"/>
  <c r="D61" i="2"/>
  <c r="E61" i="2"/>
  <c r="D62" i="2"/>
  <c r="E62" i="2"/>
  <c r="C59" i="2"/>
  <c r="C60" i="2"/>
  <c r="C61" i="2"/>
  <c r="C62" i="2"/>
  <c r="C58" i="2"/>
  <c r="D28" i="2"/>
  <c r="E28" i="2"/>
  <c r="D29" i="2"/>
  <c r="E29" i="2"/>
  <c r="D30" i="2"/>
  <c r="E30" i="2"/>
  <c r="D31" i="2"/>
  <c r="E31" i="2"/>
  <c r="D32" i="2"/>
  <c r="E32" i="2"/>
  <c r="C29" i="2"/>
  <c r="C30" i="2"/>
  <c r="C31" i="2"/>
  <c r="C32" i="2"/>
  <c r="C28" i="2"/>
  <c r="F61" i="2" l="1"/>
  <c r="C93" i="2"/>
  <c r="E93" i="2"/>
  <c r="D93" i="2"/>
  <c r="D59" i="1"/>
  <c r="C58" i="1"/>
  <c r="E60" i="1" l="1"/>
  <c r="C118" i="1"/>
  <c r="D60" i="1"/>
  <c r="E61" i="1"/>
  <c r="C119" i="1"/>
  <c r="D120" i="1"/>
  <c r="E121" i="1"/>
  <c r="D119" i="1"/>
  <c r="C59" i="1"/>
  <c r="C60" i="1"/>
  <c r="D61" i="1"/>
  <c r="E62" i="1"/>
  <c r="C120" i="1"/>
  <c r="D121" i="1"/>
  <c r="E122" i="1"/>
  <c r="E120" i="1"/>
  <c r="C61" i="1"/>
  <c r="D62" i="1"/>
  <c r="C121" i="1"/>
  <c r="D122" i="1"/>
  <c r="C62" i="1"/>
  <c r="E58" i="1"/>
  <c r="C122" i="1"/>
  <c r="E118" i="1"/>
  <c r="D58" i="1"/>
  <c r="E59" i="1"/>
  <c r="D118" i="1"/>
  <c r="E119" i="1"/>
  <c r="C93" i="1" l="1"/>
  <c r="F61" i="1"/>
  <c r="D123" i="1"/>
  <c r="E123" i="1"/>
  <c r="C123" i="1"/>
  <c r="D113" i="1"/>
  <c r="E113" i="1"/>
  <c r="C113" i="1"/>
  <c r="D103" i="1"/>
  <c r="E103" i="1"/>
  <c r="C103" i="1"/>
  <c r="D83" i="1"/>
  <c r="E83" i="1"/>
  <c r="C83" i="1"/>
  <c r="D73" i="1"/>
  <c r="E73" i="1"/>
  <c r="C73" i="1"/>
  <c r="D123" i="2"/>
  <c r="E123" i="2"/>
  <c r="C123" i="2"/>
  <c r="D113" i="2"/>
  <c r="E113" i="2"/>
  <c r="C113" i="2"/>
  <c r="D103" i="2"/>
  <c r="E103" i="2"/>
  <c r="C103" i="2"/>
  <c r="D83" i="2"/>
  <c r="E83" i="2"/>
  <c r="C83" i="2"/>
  <c r="D73" i="2"/>
  <c r="E73" i="2"/>
  <c r="C73" i="2"/>
  <c r="D63" i="2"/>
  <c r="E63" i="2"/>
  <c r="C63" i="2"/>
  <c r="D53" i="2"/>
  <c r="E53" i="2"/>
  <c r="C53" i="2"/>
  <c r="D43" i="2"/>
  <c r="E43" i="2"/>
  <c r="C43" i="2"/>
  <c r="D33" i="2"/>
  <c r="E33" i="2"/>
  <c r="C33" i="2"/>
  <c r="D23" i="2"/>
  <c r="E23" i="2"/>
  <c r="C23" i="2"/>
  <c r="D13" i="2"/>
  <c r="E13" i="2"/>
  <c r="C13" i="2"/>
  <c r="D23" i="1"/>
  <c r="E23" i="1"/>
  <c r="C23" i="1"/>
  <c r="D33" i="1"/>
  <c r="E33" i="1"/>
  <c r="C33" i="1"/>
  <c r="D43" i="1"/>
  <c r="E43" i="1"/>
  <c r="C43" i="1"/>
  <c r="D53" i="1"/>
  <c r="E53" i="1"/>
  <c r="C53" i="1"/>
  <c r="D63" i="1"/>
  <c r="E63" i="1"/>
  <c r="C63" i="1"/>
  <c r="D13" i="1"/>
  <c r="E13" i="1"/>
  <c r="C13" i="1"/>
  <c r="E86" i="6" l="1"/>
  <c r="D86" i="6"/>
  <c r="C86" i="6"/>
  <c r="F85" i="6"/>
  <c r="F84" i="6"/>
  <c r="E79" i="6"/>
  <c r="D79" i="6"/>
  <c r="C79" i="6"/>
  <c r="F78" i="6"/>
  <c r="F77" i="6"/>
  <c r="E72" i="6"/>
  <c r="D72" i="6"/>
  <c r="C72" i="6"/>
  <c r="F71" i="6"/>
  <c r="F70" i="6"/>
  <c r="E65" i="6"/>
  <c r="D65" i="6"/>
  <c r="C65" i="6"/>
  <c r="F64" i="6"/>
  <c r="F63" i="6"/>
  <c r="E58" i="6"/>
  <c r="D58" i="6"/>
  <c r="C58" i="6"/>
  <c r="F57" i="6"/>
  <c r="F56" i="6"/>
  <c r="E51" i="6"/>
  <c r="D51" i="6"/>
  <c r="C51" i="6"/>
  <c r="F50" i="6"/>
  <c r="F49" i="6"/>
  <c r="E44" i="6"/>
  <c r="D44" i="6"/>
  <c r="C44" i="6"/>
  <c r="F43" i="6"/>
  <c r="F42" i="6"/>
  <c r="E37" i="6"/>
  <c r="D37" i="6"/>
  <c r="C37" i="6"/>
  <c r="F36" i="6"/>
  <c r="F35" i="6"/>
  <c r="E30" i="6"/>
  <c r="D30" i="6"/>
  <c r="C30" i="6"/>
  <c r="F29" i="6"/>
  <c r="F28" i="6"/>
  <c r="E23" i="6"/>
  <c r="D23" i="6"/>
  <c r="C23" i="6"/>
  <c r="F22" i="6"/>
  <c r="F21" i="6"/>
  <c r="E16" i="6"/>
  <c r="D16" i="6"/>
  <c r="C16" i="6"/>
  <c r="F15" i="6"/>
  <c r="F14" i="6"/>
  <c r="E9" i="6"/>
  <c r="D9" i="6"/>
  <c r="C9" i="6"/>
  <c r="F8" i="6"/>
  <c r="F7" i="6"/>
  <c r="F16" i="6" l="1"/>
  <c r="F30" i="6"/>
  <c r="F58" i="6"/>
  <c r="F72" i="6"/>
  <c r="F86" i="6"/>
  <c r="F44" i="6"/>
  <c r="F9" i="6"/>
  <c r="F23" i="6"/>
  <c r="F37" i="6"/>
  <c r="F51" i="6"/>
  <c r="F65" i="6"/>
  <c r="F79" i="6"/>
  <c r="E86" i="5" l="1"/>
  <c r="D86" i="5"/>
  <c r="C86" i="5"/>
  <c r="F85" i="5"/>
  <c r="F84" i="5"/>
  <c r="E79" i="5"/>
  <c r="D79" i="5"/>
  <c r="C79" i="5"/>
  <c r="F78" i="5"/>
  <c r="F77" i="5"/>
  <c r="E72" i="5"/>
  <c r="D72" i="5"/>
  <c r="C72" i="5"/>
  <c r="F71" i="5"/>
  <c r="F70" i="5"/>
  <c r="E65" i="5"/>
  <c r="D65" i="5"/>
  <c r="C65" i="5"/>
  <c r="F64" i="5"/>
  <c r="F63" i="5"/>
  <c r="E58" i="5"/>
  <c r="D58" i="5"/>
  <c r="C58" i="5"/>
  <c r="F57" i="5"/>
  <c r="F56" i="5"/>
  <c r="E51" i="5"/>
  <c r="D51" i="5"/>
  <c r="C51" i="5"/>
  <c r="F50" i="5"/>
  <c r="F49" i="5"/>
  <c r="E44" i="5"/>
  <c r="D44" i="5"/>
  <c r="C44" i="5"/>
  <c r="F43" i="5"/>
  <c r="F42" i="5"/>
  <c r="E37" i="5"/>
  <c r="D37" i="5"/>
  <c r="C37" i="5"/>
  <c r="F36" i="5"/>
  <c r="F35" i="5"/>
  <c r="E30" i="5"/>
  <c r="D30" i="5"/>
  <c r="C30" i="5"/>
  <c r="F29" i="5"/>
  <c r="F28" i="5"/>
  <c r="E23" i="5"/>
  <c r="D23" i="5"/>
  <c r="C23" i="5"/>
  <c r="F22" i="5"/>
  <c r="F21" i="5"/>
  <c r="E16" i="5"/>
  <c r="D16" i="5"/>
  <c r="C16" i="5"/>
  <c r="F15" i="5"/>
  <c r="F14" i="5"/>
  <c r="E9" i="5"/>
  <c r="D9" i="5"/>
  <c r="C9" i="5"/>
  <c r="F8" i="5"/>
  <c r="F7" i="5"/>
  <c r="F9" i="5" l="1"/>
  <c r="F23" i="5"/>
  <c r="F51" i="5"/>
  <c r="F65" i="5"/>
  <c r="F79" i="5"/>
  <c r="F37" i="5"/>
  <c r="F16" i="5"/>
  <c r="F30" i="5"/>
  <c r="F44" i="5"/>
  <c r="F58" i="5"/>
  <c r="F72" i="5"/>
  <c r="F86" i="5"/>
  <c r="E86" i="4" l="1"/>
  <c r="D86" i="4"/>
  <c r="C86" i="4"/>
  <c r="F85" i="4"/>
  <c r="F84" i="4"/>
  <c r="E79" i="4"/>
  <c r="D79" i="4"/>
  <c r="C79" i="4"/>
  <c r="F78" i="4"/>
  <c r="F77" i="4"/>
  <c r="E72" i="4"/>
  <c r="D72" i="4"/>
  <c r="C72" i="4"/>
  <c r="F71" i="4"/>
  <c r="F70" i="4"/>
  <c r="E65" i="4"/>
  <c r="D65" i="4"/>
  <c r="C65" i="4"/>
  <c r="F64" i="4"/>
  <c r="F63" i="4"/>
  <c r="E58" i="4"/>
  <c r="D58" i="4"/>
  <c r="C58" i="4"/>
  <c r="F57" i="4"/>
  <c r="F56" i="4"/>
  <c r="E51" i="4"/>
  <c r="D51" i="4"/>
  <c r="C51" i="4"/>
  <c r="F50" i="4"/>
  <c r="F49" i="4"/>
  <c r="E44" i="4"/>
  <c r="E32" i="8" s="1"/>
  <c r="D44" i="4"/>
  <c r="D32" i="8" s="1"/>
  <c r="C44" i="4"/>
  <c r="C32" i="8" s="1"/>
  <c r="F43" i="4"/>
  <c r="F42" i="4"/>
  <c r="E37" i="4"/>
  <c r="D37" i="4"/>
  <c r="C37" i="4"/>
  <c r="F36" i="4"/>
  <c r="F35" i="4"/>
  <c r="E30" i="4"/>
  <c r="D30" i="4"/>
  <c r="C30" i="4"/>
  <c r="F29" i="4"/>
  <c r="F28" i="4"/>
  <c r="E23" i="4"/>
  <c r="E17" i="8" s="1"/>
  <c r="E18" i="8" s="1"/>
  <c r="D23" i="4"/>
  <c r="D17" i="8" s="1"/>
  <c r="D18" i="8" s="1"/>
  <c r="C23" i="4"/>
  <c r="C17" i="8" s="1"/>
  <c r="C18" i="8" s="1"/>
  <c r="F22" i="4"/>
  <c r="F21" i="4"/>
  <c r="E16" i="4"/>
  <c r="D16" i="4"/>
  <c r="C16" i="4"/>
  <c r="F15" i="4"/>
  <c r="F14" i="4"/>
  <c r="E9" i="4"/>
  <c r="D9" i="4"/>
  <c r="C9" i="4"/>
  <c r="F8" i="4"/>
  <c r="F7" i="4"/>
  <c r="F18" i="8" l="1"/>
  <c r="C33" i="8"/>
  <c r="D33" i="8"/>
  <c r="E33" i="8"/>
  <c r="F9" i="4"/>
  <c r="F23" i="4"/>
  <c r="F37" i="4"/>
  <c r="F51" i="4"/>
  <c r="F65" i="4"/>
  <c r="F79" i="4"/>
  <c r="F16" i="4"/>
  <c r="F30" i="4"/>
  <c r="F44" i="4"/>
  <c r="F58" i="4"/>
  <c r="F72" i="4"/>
  <c r="F86" i="4"/>
  <c r="F33" i="8" l="1"/>
  <c r="E86" i="3"/>
  <c r="D86" i="3"/>
  <c r="C86" i="3"/>
  <c r="F85" i="3"/>
  <c r="F84" i="3"/>
  <c r="E79" i="3"/>
  <c r="D79" i="3"/>
  <c r="C79" i="3"/>
  <c r="C57" i="7" s="1"/>
  <c r="F78" i="3"/>
  <c r="F77" i="3"/>
  <c r="E72" i="3"/>
  <c r="D72" i="3"/>
  <c r="C72" i="3"/>
  <c r="F71" i="3"/>
  <c r="F70" i="3"/>
  <c r="E65" i="3"/>
  <c r="D65" i="3"/>
  <c r="C65" i="3"/>
  <c r="F64" i="3"/>
  <c r="F63" i="3"/>
  <c r="E58" i="3"/>
  <c r="E42" i="7" s="1"/>
  <c r="D58" i="3"/>
  <c r="D42" i="7" s="1"/>
  <c r="C58" i="3"/>
  <c r="C42" i="7" s="1"/>
  <c r="F57" i="3"/>
  <c r="F56" i="3"/>
  <c r="E51" i="3"/>
  <c r="D51" i="3"/>
  <c r="C51" i="3"/>
  <c r="F50" i="3"/>
  <c r="F49" i="3"/>
  <c r="E44" i="3"/>
  <c r="D44" i="3"/>
  <c r="C44" i="3"/>
  <c r="F43" i="3"/>
  <c r="F42" i="3"/>
  <c r="E37" i="3"/>
  <c r="E27" i="7" s="1"/>
  <c r="D37" i="3"/>
  <c r="C37" i="3"/>
  <c r="F36" i="3"/>
  <c r="F35" i="3"/>
  <c r="E30" i="3"/>
  <c r="D30" i="3"/>
  <c r="C30" i="3"/>
  <c r="F29" i="3"/>
  <c r="F28" i="3"/>
  <c r="E23" i="3"/>
  <c r="D23" i="3"/>
  <c r="F22" i="3"/>
  <c r="F21" i="3"/>
  <c r="E16" i="3"/>
  <c r="E12" i="7" s="1"/>
  <c r="E13" i="7" s="1"/>
  <c r="D16" i="3"/>
  <c r="D12" i="7" s="1"/>
  <c r="D13" i="7" s="1"/>
  <c r="C16" i="3"/>
  <c r="C12" i="7" s="1"/>
  <c r="C13" i="7" s="1"/>
  <c r="F15" i="3"/>
  <c r="F14" i="3"/>
  <c r="E9" i="3"/>
  <c r="E7" i="7" s="1"/>
  <c r="D9" i="3"/>
  <c r="D7" i="7" s="1"/>
  <c r="C9" i="3"/>
  <c r="F8" i="3"/>
  <c r="F7" i="3"/>
  <c r="E57" i="7" l="1"/>
  <c r="F13" i="7"/>
  <c r="D8" i="7"/>
  <c r="E8" i="7"/>
  <c r="F44" i="3"/>
  <c r="F16" i="3"/>
  <c r="F58" i="3"/>
  <c r="F30" i="3"/>
  <c r="F72" i="3"/>
  <c r="F86" i="3"/>
  <c r="F9" i="3"/>
  <c r="H23" i="3" s="1"/>
  <c r="F23" i="3"/>
  <c r="F37" i="3"/>
  <c r="F51" i="3"/>
  <c r="F65" i="3"/>
  <c r="F79" i="3"/>
  <c r="F122" i="2" l="1"/>
  <c r="F121" i="2"/>
  <c r="F120" i="2"/>
  <c r="F119" i="2"/>
  <c r="F118" i="2"/>
  <c r="F112" i="2"/>
  <c r="F111" i="2"/>
  <c r="F110" i="2"/>
  <c r="F109" i="2"/>
  <c r="F108" i="2"/>
  <c r="F102" i="2"/>
  <c r="F101" i="2"/>
  <c r="F100" i="2"/>
  <c r="F99" i="2"/>
  <c r="F98" i="2"/>
  <c r="E47" i="8"/>
  <c r="D47" i="8"/>
  <c r="C47" i="8"/>
  <c r="F92" i="2"/>
  <c r="F91" i="2"/>
  <c r="F90" i="2"/>
  <c r="F89" i="2"/>
  <c r="E42" i="8"/>
  <c r="E43" i="8" s="1"/>
  <c r="D42" i="8"/>
  <c r="D43" i="8" s="1"/>
  <c r="C42" i="8"/>
  <c r="C43" i="8" s="1"/>
  <c r="F82" i="2"/>
  <c r="F81" i="2"/>
  <c r="F80" i="2"/>
  <c r="F79" i="2"/>
  <c r="F78" i="2"/>
  <c r="E37" i="8"/>
  <c r="E38" i="8" s="1"/>
  <c r="D37" i="8"/>
  <c r="D38" i="8" s="1"/>
  <c r="C37" i="8"/>
  <c r="C38" i="8" s="1"/>
  <c r="F72" i="2"/>
  <c r="F71" i="2"/>
  <c r="F70" i="2"/>
  <c r="F69" i="2"/>
  <c r="F68" i="2"/>
  <c r="F62" i="2"/>
  <c r="F60" i="2"/>
  <c r="F59" i="2"/>
  <c r="F58" i="2"/>
  <c r="E27" i="8"/>
  <c r="D27" i="8"/>
  <c r="C27" i="8"/>
  <c r="F52" i="2"/>
  <c r="F51" i="2"/>
  <c r="F50" i="2"/>
  <c r="F49" i="2"/>
  <c r="F48" i="2"/>
  <c r="E22" i="8"/>
  <c r="D22" i="8"/>
  <c r="C22" i="8"/>
  <c r="F42" i="2"/>
  <c r="F41" i="2"/>
  <c r="F40" i="2"/>
  <c r="F39" i="2"/>
  <c r="F38" i="2"/>
  <c r="F32" i="2"/>
  <c r="F31" i="2"/>
  <c r="F30" i="2"/>
  <c r="F29" i="2"/>
  <c r="F28" i="2"/>
  <c r="E12" i="8"/>
  <c r="E13" i="8" s="1"/>
  <c r="D12" i="8"/>
  <c r="D13" i="8" s="1"/>
  <c r="C12" i="8"/>
  <c r="C13" i="8" s="1"/>
  <c r="F22" i="2"/>
  <c r="F21" i="2"/>
  <c r="F20" i="2"/>
  <c r="F19" i="2"/>
  <c r="F18" i="2"/>
  <c r="E7" i="8"/>
  <c r="E8" i="8" s="1"/>
  <c r="D7" i="8"/>
  <c r="D8" i="8" s="1"/>
  <c r="C7" i="8"/>
  <c r="C8" i="8" s="1"/>
  <c r="F12" i="2"/>
  <c r="F11" i="2"/>
  <c r="F10" i="2"/>
  <c r="F9" i="2"/>
  <c r="F8" i="2"/>
  <c r="F13" i="8" l="1"/>
  <c r="F38" i="8"/>
  <c r="C48" i="8"/>
  <c r="C62" i="8"/>
  <c r="C63" i="8" s="1"/>
  <c r="C23" i="8"/>
  <c r="C52" i="8"/>
  <c r="D48" i="8"/>
  <c r="D62" i="8"/>
  <c r="D63" i="8" s="1"/>
  <c r="D23" i="8"/>
  <c r="D52" i="8"/>
  <c r="E48" i="8"/>
  <c r="E62" i="8"/>
  <c r="E63" i="8" s="1"/>
  <c r="E52" i="8"/>
  <c r="E23" i="8"/>
  <c r="C57" i="8"/>
  <c r="C58" i="8" s="1"/>
  <c r="C28" i="8"/>
  <c r="F8" i="8"/>
  <c r="D57" i="8"/>
  <c r="D58" i="8" s="1"/>
  <c r="D28" i="8"/>
  <c r="E57" i="8"/>
  <c r="E58" i="8" s="1"/>
  <c r="E28" i="8"/>
  <c r="F43" i="8"/>
  <c r="F93" i="2"/>
  <c r="F12" i="8"/>
  <c r="F53" i="2"/>
  <c r="F13" i="2"/>
  <c r="F123" i="2"/>
  <c r="F113" i="2"/>
  <c r="F103" i="2"/>
  <c r="F47" i="8"/>
  <c r="F83" i="2"/>
  <c r="F73" i="2"/>
  <c r="F63" i="2"/>
  <c r="F43" i="2"/>
  <c r="F33" i="2"/>
  <c r="F17" i="8" s="1"/>
  <c r="F23" i="2"/>
  <c r="F37" i="8"/>
  <c r="F27" i="8"/>
  <c r="F42" i="8"/>
  <c r="F22" i="8"/>
  <c r="F7" i="8"/>
  <c r="C53" i="8" l="1"/>
  <c r="D53" i="8"/>
  <c r="E53" i="8"/>
  <c r="F53" i="8" s="1"/>
  <c r="F58" i="8"/>
  <c r="F23" i="8"/>
  <c r="F52" i="8"/>
  <c r="F57" i="8"/>
  <c r="F28" i="8"/>
  <c r="F62" i="8"/>
  <c r="F63" i="8" s="1"/>
  <c r="F48" i="8"/>
  <c r="F32" i="8"/>
  <c r="F122" i="1" l="1"/>
  <c r="F121" i="1"/>
  <c r="F120" i="1"/>
  <c r="F119" i="1"/>
  <c r="F118" i="1"/>
  <c r="F112" i="1"/>
  <c r="F111" i="1"/>
  <c r="F110" i="1"/>
  <c r="F109" i="1"/>
  <c r="F108" i="1"/>
  <c r="F102" i="1"/>
  <c r="F101" i="1"/>
  <c r="F100" i="1"/>
  <c r="F99" i="1"/>
  <c r="F98" i="1"/>
  <c r="E47" i="7"/>
  <c r="D47" i="7"/>
  <c r="C47" i="7"/>
  <c r="C48" i="7" s="1"/>
  <c r="F82" i="1"/>
  <c r="F81" i="1"/>
  <c r="F80" i="1"/>
  <c r="F79" i="1"/>
  <c r="F78" i="1"/>
  <c r="E37" i="7"/>
  <c r="D37" i="7"/>
  <c r="C37" i="7"/>
  <c r="F72" i="1"/>
  <c r="F71" i="1"/>
  <c r="F70" i="1"/>
  <c r="F68" i="1"/>
  <c r="E32" i="7"/>
  <c r="D32" i="7"/>
  <c r="C32" i="7"/>
  <c r="F62" i="1"/>
  <c r="F60" i="1"/>
  <c r="F59" i="1"/>
  <c r="F58" i="1"/>
  <c r="D27" i="7"/>
  <c r="D57" i="7" s="1"/>
  <c r="C27" i="7"/>
  <c r="G27" i="7" s="1"/>
  <c r="F52" i="1"/>
  <c r="F51" i="1"/>
  <c r="F50" i="1"/>
  <c r="F49" i="1"/>
  <c r="F48" i="1"/>
  <c r="E22" i="7"/>
  <c r="D22" i="7"/>
  <c r="C22" i="7"/>
  <c r="F42" i="1"/>
  <c r="F41" i="1"/>
  <c r="F40" i="1"/>
  <c r="F39" i="1"/>
  <c r="F38" i="1"/>
  <c r="E17" i="7"/>
  <c r="D17" i="7"/>
  <c r="C17" i="7"/>
  <c r="C18" i="7" s="1"/>
  <c r="F32" i="1"/>
  <c r="F31" i="1"/>
  <c r="F30" i="1"/>
  <c r="F29" i="1"/>
  <c r="F28" i="1"/>
  <c r="D12" i="9"/>
  <c r="D13" i="9" s="1"/>
  <c r="E12" i="9"/>
  <c r="E13" i="9" s="1"/>
  <c r="F22" i="1"/>
  <c r="F21" i="1"/>
  <c r="F20" i="1"/>
  <c r="F19" i="1"/>
  <c r="F18" i="1"/>
  <c r="D7" i="9"/>
  <c r="D8" i="9" s="1"/>
  <c r="E7" i="9"/>
  <c r="E8" i="9" s="1"/>
  <c r="C7" i="7"/>
  <c r="F10" i="1"/>
  <c r="F11" i="1"/>
  <c r="F12" i="1"/>
  <c r="F9" i="1"/>
  <c r="F8" i="1"/>
  <c r="D62" i="7" l="1"/>
  <c r="D63" i="7" s="1"/>
  <c r="C62" i="7"/>
  <c r="C63" i="7" s="1"/>
  <c r="E62" i="7"/>
  <c r="E63" i="7" s="1"/>
  <c r="C52" i="7"/>
  <c r="D52" i="7"/>
  <c r="D52" i="9" s="1"/>
  <c r="E52" i="7"/>
  <c r="C58" i="7"/>
  <c r="C28" i="7"/>
  <c r="C23" i="7"/>
  <c r="E22" i="9"/>
  <c r="E23" i="9" s="1"/>
  <c r="E23" i="7"/>
  <c r="C8" i="7"/>
  <c r="F8" i="7" s="1"/>
  <c r="D17" i="9"/>
  <c r="D18" i="9" s="1"/>
  <c r="D18" i="7"/>
  <c r="D22" i="9"/>
  <c r="D23" i="9" s="1"/>
  <c r="D23" i="7"/>
  <c r="D27" i="9"/>
  <c r="D28" i="9" s="1"/>
  <c r="D28" i="7"/>
  <c r="D32" i="9"/>
  <c r="D33" i="9" s="1"/>
  <c r="D33" i="7"/>
  <c r="D37" i="9"/>
  <c r="D38" i="9" s="1"/>
  <c r="D38" i="7"/>
  <c r="D42" i="9"/>
  <c r="D43" i="7"/>
  <c r="D47" i="9"/>
  <c r="D48" i="9" s="1"/>
  <c r="D48" i="7"/>
  <c r="E58" i="7"/>
  <c r="E17" i="9"/>
  <c r="E18" i="9" s="1"/>
  <c r="E18" i="7"/>
  <c r="E27" i="9"/>
  <c r="E28" i="9" s="1"/>
  <c r="E28" i="7"/>
  <c r="C33" i="7"/>
  <c r="E32" i="9"/>
  <c r="E33" i="9" s="1"/>
  <c r="E33" i="7"/>
  <c r="C38" i="7"/>
  <c r="E37" i="9"/>
  <c r="E38" i="9" s="1"/>
  <c r="E38" i="7"/>
  <c r="C42" i="9"/>
  <c r="C43" i="9" s="1"/>
  <c r="C43" i="7"/>
  <c r="E42" i="9"/>
  <c r="E43" i="7"/>
  <c r="E47" i="9"/>
  <c r="E48" i="9" s="1"/>
  <c r="E48" i="7"/>
  <c r="D58" i="7"/>
  <c r="F63" i="1"/>
  <c r="F53" i="1"/>
  <c r="F43" i="1"/>
  <c r="F33" i="1"/>
  <c r="F23" i="1"/>
  <c r="F12" i="7"/>
  <c r="C12" i="9"/>
  <c r="F13" i="1"/>
  <c r="C27" i="9"/>
  <c r="C28" i="9" s="1"/>
  <c r="F27" i="7"/>
  <c r="F42" i="7"/>
  <c r="C57" i="9"/>
  <c r="C58" i="9" s="1"/>
  <c r="F17" i="7"/>
  <c r="C17" i="9"/>
  <c r="C18" i="9" s="1"/>
  <c r="F32" i="7"/>
  <c r="C32" i="9"/>
  <c r="C33" i="9" s="1"/>
  <c r="F47" i="7"/>
  <c r="C47" i="9"/>
  <c r="C48" i="9" s="1"/>
  <c r="F22" i="7"/>
  <c r="C22" i="9"/>
  <c r="C23" i="9" s="1"/>
  <c r="F37" i="7"/>
  <c r="C37" i="9"/>
  <c r="C38" i="9" s="1"/>
  <c r="F7" i="7"/>
  <c r="C7" i="9"/>
  <c r="F123" i="1"/>
  <c r="F113" i="1"/>
  <c r="F103" i="1"/>
  <c r="F93" i="1"/>
  <c r="F83" i="1"/>
  <c r="F73" i="1"/>
  <c r="F57" i="7" l="1"/>
  <c r="F58" i="7" s="1"/>
  <c r="D57" i="9"/>
  <c r="D58" i="9" s="1"/>
  <c r="D62" i="9"/>
  <c r="D63" i="9" s="1"/>
  <c r="E43" i="9"/>
  <c r="E57" i="9"/>
  <c r="E58" i="9" s="1"/>
  <c r="D53" i="9"/>
  <c r="D43" i="9"/>
  <c r="E52" i="9"/>
  <c r="D53" i="7"/>
  <c r="C53" i="7"/>
  <c r="F52" i="7"/>
  <c r="F62" i="7" s="1"/>
  <c r="F63" i="7" s="1"/>
  <c r="C62" i="9"/>
  <c r="C63" i="9" s="1"/>
  <c r="E62" i="9"/>
  <c r="E63" i="9" s="1"/>
  <c r="F7" i="9"/>
  <c r="F8" i="9" s="1"/>
  <c r="C8" i="9"/>
  <c r="F12" i="9"/>
  <c r="F13" i="9" s="1"/>
  <c r="C13" i="9"/>
  <c r="E53" i="7"/>
  <c r="C52" i="9"/>
  <c r="F48" i="7"/>
  <c r="F37" i="9"/>
  <c r="F38" i="9" s="1"/>
  <c r="F22" i="9"/>
  <c r="F23" i="9" s="1"/>
  <c r="F17" i="9"/>
  <c r="F18" i="9" s="1"/>
  <c r="F28" i="7"/>
  <c r="F47" i="9"/>
  <c r="F48" i="9" s="1"/>
  <c r="F42" i="9"/>
  <c r="F43" i="9" s="1"/>
  <c r="F32" i="9"/>
  <c r="F33" i="9" s="1"/>
  <c r="F18" i="7"/>
  <c r="F27" i="9"/>
  <c r="F28" i="9" s="1"/>
  <c r="F43" i="7"/>
  <c r="F38" i="7"/>
  <c r="F33" i="7"/>
  <c r="F23" i="7"/>
  <c r="F57" i="9" l="1"/>
  <c r="F58" i="9" s="1"/>
  <c r="E53" i="9"/>
  <c r="C53" i="9"/>
  <c r="F62" i="9"/>
  <c r="F63" i="9" s="1"/>
  <c r="F53" i="7"/>
  <c r="F52" i="9"/>
  <c r="F53" i="9" l="1"/>
</calcChain>
</file>

<file path=xl/sharedStrings.xml><?xml version="1.0" encoding="utf-8"?>
<sst xmlns="http://schemas.openxmlformats.org/spreadsheetml/2006/main" count="1107" uniqueCount="103">
  <si>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</si>
  <si>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</si>
  <si>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</si>
  <si>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</si>
  <si>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</si>
  <si>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</si>
  <si>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</si>
  <si>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</si>
  <si>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</si>
  <si>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</si>
  <si>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</si>
  <si>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Nota: eventuali incongruenze nei totali sono da attribuirsi alla procedura di arrotondamento.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</si>
  <si>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</si>
  <si>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</si>
  <si>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</si>
  <si>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</si>
  <si>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c) Impegni per spese correnti - Totale spese correnti </t>
  </si>
  <si>
    <t xml:space="preserve">f) Pagamenti in conto competenza per spese correnti -Totale spese correnti 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</si>
  <si>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</si>
  <si>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</si>
  <si>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 xml:space="preserve">i) Pagamenti in conto residui per spese correnti - Totale spese correnti  </t>
  </si>
  <si>
    <t xml:space="preserve">n) Totale pagamenti in conto competenza + in conto residui per spese correnti Totale spese correnti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</si>
  <si>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</si>
  <si>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</si>
  <si>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</si>
  <si>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</si>
  <si>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i) Pagamenti in conto residui per spese in conto capitale - Totale spese in conto capitale</t>
  </si>
  <si>
    <t>l) Totale pagamenti (in conto competenza + in conto residui) per spese in conto capitale - Spese in conto capitale dirette (tutti i macroaggregati diversi da 04)</t>
  </si>
  <si>
    <t>n) Totale pagamenti (in conto competenza + in conto residui) per spese in conto capitale  - Totale spese in conto capitale</t>
  </si>
  <si>
    <t>Fonte: Ministero delle Infrastrutture e dei Trasporti, Comuni Capoluogo di Provincia.</t>
  </si>
  <si>
    <r>
      <rPr>
        <i/>
        <sz val="9"/>
        <rFont val="timesoman"/>
      </rPr>
      <t>Fonte</t>
    </r>
    <r>
      <rPr>
        <sz val="9"/>
        <rFont val="timesoman"/>
      </rPr>
      <t>: Ministero delle Infrastrutture e dei Trasporti, Comuni Capoluogo di Provincia.</t>
    </r>
  </si>
  <si>
    <t xml:space="preserve">Missione 12 - Diritti sociali, politiche sociali e famiglia - </t>
  </si>
  <si>
    <t>Titolo I - Spese correnti Codice Missione 12</t>
  </si>
  <si>
    <t>Programma 02: Interventi per la disabilità</t>
  </si>
  <si>
    <t>Programma 03: Interventi per gli anziani</t>
  </si>
  <si>
    <t>Titolo II - Spese in Conto Capitale
  Codice Missione 12</t>
  </si>
  <si>
    <t>Altri interventi in materia di trasporti e diritto alla mobilità</t>
  </si>
  <si>
    <t xml:space="preserve">Titolo I - Spese correnti Codice Missione </t>
  </si>
  <si>
    <t>Programma __: Altri Interventi ________</t>
  </si>
  <si>
    <t>Titolo I - Spese correnti Codice Missione</t>
  </si>
  <si>
    <t xml:space="preserve">Titolo II - Spese in Conto Capitale  Codice Missione </t>
  </si>
  <si>
    <t xml:space="preserve">Titolo II - Spese in Conto Capitale Codice Missione </t>
  </si>
  <si>
    <t>Titolo II - Spese in Conto Capitale Codice Missione</t>
  </si>
  <si>
    <t xml:space="preserve">Missione 10 - Trasporti e diritto alla mobilità </t>
  </si>
  <si>
    <t xml:space="preserve">Titolo I - Spese correnti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</si>
  <si>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in Conto Capitale  </t>
  </si>
  <si>
    <t>g) Pagamenti in conto residui per spese correnti - Spese correnti dirette (tutti i macroaggregati diversi da 04)</t>
  </si>
  <si>
    <t>l)Totale pagamenti in conto competenza + in conto residui per spese correnti - Spese correnti dirette (tutti i macroaggregati diversi da 04)</t>
  </si>
  <si>
    <t xml:space="preserve">n) Totale pagamenti in conto competenza + in conto residui per spese correnti - Totale spese correnti </t>
  </si>
  <si>
    <t>a) Impegni per spese in conto capitale - Spese in conto capitale dirette (tutti i macroaggregati diversi da 04)</t>
  </si>
  <si>
    <t>c) Impegni per spese in conto capitale - Totale spese in conto capitale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</si>
  <si>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</si>
  <si>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</si>
  <si>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</si>
  <si>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f) Pagamenti in conto competenza per spese in conto capitale  - Totale spese in conto capitale</t>
  </si>
  <si>
    <t>h) Pagamenti in conto residui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</si>
  <si>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</si>
  <si>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</si>
  <si>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</si>
  <si>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c) Impegni per spese correnti  - Totale spese correnti</t>
  </si>
  <si>
    <t>e) Pagamenti in conto competenza per spese correnti  - Contributi e trasferimenti correnti (Macro-aggregato 04 - Trasferimenti correnti)</t>
  </si>
  <si>
    <t>f) Pagamenti in conto competenza per spese correnti  - Totale spese correnti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</si>
  <si>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</si>
  <si>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</si>
  <si>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i) Pagamenti in conto residui per spese correnti  - Totale spese correnti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</si>
  <si>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</si>
  <si>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</si>
  <si>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>n) Totale pagamenti in conto competenza + in conto residui per spese correnti  - Totale spese correnti</t>
  </si>
  <si>
    <t>a) Impegni per spese correnti - Spese correnti dirette (tutti i macroaggregati diversi da 04)</t>
  </si>
  <si>
    <t>a) Impegni per spese in conto capitale  - Spese in conto capitale dirette (tutti i macroaggregati diversi da 04)</t>
  </si>
  <si>
    <t>b) Impegni per spese in conto capitale  - Contributi e trasferimenti in conto capitale (Macro-aggregato 04 - Trasferimenti in conto capitale)</t>
  </si>
  <si>
    <t>c) Impegni per spese in conto capitale  - Totale spese in conto capitale</t>
  </si>
  <si>
    <t>d) Pagamenti in conto competenza per spese in conto capitale  - Spese in conto capitale dirette (tutti i macroaggregati diversi da 04)</t>
  </si>
  <si>
    <t>e) Pagamenti in conto competenza per spese in conto capitale  - Contributi e trasferimenti in conto capitale (Macro-aggregato 04 - Trasferimenti in conto capitale)</t>
  </si>
  <si>
    <t>h) Pagamenti in conto residui per spese in conto capitale  - Contributi e trasferimenti in conto capitale (Macro-aggregato 04 - Trasferimenti in conto capitale)</t>
  </si>
  <si>
    <t>i) Pagamenti in conto residui per spese in conto capitale  - Totale spese in conto capitale</t>
  </si>
  <si>
    <t>l) Totale pagamenti in conto competenza + in conto residui per spese in conto capitale  - Spese in conto capitale dirette (tutti i macroaggregati diversi da 04)</t>
  </si>
  <si>
    <t>m) Totale pagamenti in conto competenza + in conto residui per spese in conto capitale  - Contributi e trasferimenti in conto capitale (Macro-aggregato 04 - Trasferimenti in conto capitale)</t>
  </si>
  <si>
    <t>n) Totale pagamenti in conto competenza + in conto residui per spese in conto capitale  - Totale spese in conto capitale</t>
  </si>
  <si>
    <t xml:space="preserve">Titolo I - Spese correnti -  Codice Missione 10 - Trasporti e diritto alla mobilità </t>
  </si>
  <si>
    <t xml:space="preserve">Ttolo I - Spese Correnti + Titolo II - Spese in Conto Capitale  </t>
  </si>
  <si>
    <t>a) Impegni per spese correnti + spese in  conto capitale - dirette in conto capitale (tutti i macroaggregati diversi da 04)</t>
  </si>
  <si>
    <t>b) Impegni per spese correnti + spese  in conto capitale - Contributi e trasferimenti in conto capitale (Macro-aggregato 04 - Trasferimenti in conto capitale)</t>
  </si>
  <si>
    <t>c) Impegni per spese correnti + spese in conto capitale - Totale spese correnti + spese in conto capitale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</si>
  <si>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</si>
  <si>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</si>
  <si>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f) Pagamenti in conto competenza per spese correnti + spese in conto capitale  - Totale spese in conto capitale + spese correnti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</si>
  <si>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</si>
  <si>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</si>
  <si>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i) Pagamenti in conto residui per spese correnti + spese in conto capitale - Totale spese in conto capitale + Totale Spese correnti</t>
  </si>
  <si>
    <t>l) Totale pagamenti (in conto competenza + in conto residui) per spese correnti + spese in conto capitale - Spese in conto capitale dirette (tutti i macroaggregati diversi da 04)+ Totale Spese correnti</t>
  </si>
  <si>
    <t>m) Totale pagamenti (in conto competenza + in conto residui) per spese correnti + spese in conto capitale - Contributi e trasferimenti in conto capitale (Macro-aggregato 04 ) + Totale spese correnti</t>
  </si>
  <si>
    <t>n) Totale pagamenti (in conto competenza + in conto residui) per spese correnti + spese in conto capitale  - Totale spese in conto capitale + Totale Spese correnti</t>
  </si>
  <si>
    <t>Tab. I.4.1A - Spese e contributi correnti dei Comuni Capoluogo di Provincia nel settore dei trasporti distinti per Ripartizione Geografica e Programmi - Anno 2016</t>
  </si>
  <si>
    <t>Tab. I.4.2A - Spese e contributi in conto capitale dei Comuni Capoluogo di Provincia nel settore dei trasporti distinti per Ripartizione Geografica - Anno 2016</t>
  </si>
  <si>
    <t>Tab. I.4.3A - Spese e contributi correnti dei Comuni Capoluogo di Provincia nel settore dei trasporti distinti per Ripartizione Geografica e Programma- Anno 2016</t>
  </si>
  <si>
    <t>Tab. I.4.4A - Spese e contributi in conto capitale dei Comuni Capoluogo di Provincia nel settore dei trasporti distinti per Ripartizione Geografica e Programma - Anno 2016</t>
  </si>
  <si>
    <t>Tab. I.4.5A - Spese e contributi correnti dei Comuni Capoluogo di Provincia nel settore dei trasporti distinti per Ripartizione Geografica e Programma - Anno 2016</t>
  </si>
  <si>
    <t>Tab. I.3.4.6.A - Spese e contributi in conto capitale dei Comuni Capoluogo di Provincia nel settore dei trasporti distinti per Ripartizione Geografica e Programma - Anno 2016</t>
  </si>
  <si>
    <t>Tab. I.4.7A - Spese e contributi correnti dei Comuni Capoluogo di Provincia nel settore dei trasporti distinti per Ripartizione Geografica e Programmi - Anno 2016</t>
  </si>
  <si>
    <t>Tab. I.4.8A - Spese e contributi in conto capitale dei Comuni Capoluogo di Provincia nel settore dei trasporti distinti per Ripartizione Geografica - Anno 2016</t>
  </si>
  <si>
    <t>Tab. I.4.9A - Tutte le spese e contributi, correnti ed in conto capitale, dei Comuni Capoluogo di Provincia nel settore dei trasporti distinti per Ripartizione Geografica - Anno 2016</t>
  </si>
  <si>
    <t xml:space="preserve">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</si>
</sst>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0.0"/>
  </numFmts>
  <fonts count="20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0"/>
      <name val="timesoman"/>
    </font>
    <font>
      <b/>
      <sz val="12"/>
      <name val="timesoman"/>
    </font>
    <font>
      <sz val="10"/>
      <name val="timesoman"/>
    </font>
    <font>
      <sz val="9"/>
      <name val="timesoman"/>
    </font>
    <font>
      <i/>
      <sz val="9"/>
      <name val="timesoman"/>
    </font>
    <font>
      <i/>
      <sz val="11"/>
      <name val="Times New Roman"/>
      <family val="1"/>
    </font>
    <font>
      <b/>
      <sz val="12"/>
      <color rgb="FF00B050"/>
      <name val="timesoman"/>
    </font>
    <font>
      <b/>
      <sz val="12"/>
      <color rgb="FF00B050"/>
      <name val="Times New Roman"/>
      <family val="1"/>
    </font>
    <font>
      <sz val="11"/>
      <color rgb="FF00B050"/>
      <name val="Times New Roman"/>
      <family val="1"/>
    </font>
    <font>
      <b/>
      <sz val="12"/>
      <color theme="3"/>
      <name val="Times New Roman"/>
      <family val="1"/>
    </font>
    <font>
      <b/>
      <sz val="12"/>
      <color theme="3"/>
      <name val="timesoman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2">
    <xf numFmtId="0" fontId="0" fillId="0" borderId="0" xfId="0"/>
    <xf numFmtId="0" fontId="1" fillId="0" borderId="2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vertical="center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164" fontId="3" fillId="0" borderId="0" xfId="0" applyNumberFormat="1" applyFont="1" applyAlignment="1">
      <alignment vertical="center"/>
    </xf>
    <xf numFmtId="0" fontId="5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1" xfId="0" applyFont="1" applyFill="1" applyBorder="1" applyAlignment="1" applyProtection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0" fontId="11" fillId="0" borderId="2" xfId="0" applyFont="1" applyFill="1" applyBorder="1" applyAlignment="1" applyProtection="1">
      <alignment vertical="center" wrapText="1"/>
    </xf>
    <xf numFmtId="164" fontId="10" fillId="0" borderId="3" xfId="0" applyNumberFormat="1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164" fontId="10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12" fillId="0" borderId="0" xfId="0" applyFont="1" applyAlignment="1">
      <alignment vertical="center"/>
    </xf>
    <xf numFmtId="0" fontId="3" fillId="0" borderId="0" xfId="0" applyFont="1"/>
    <xf numFmtId="164" fontId="4" fillId="0" borderId="3" xfId="0" applyNumberFormat="1" applyFont="1" applyBorder="1"/>
    <xf numFmtId="164" fontId="3" fillId="0" borderId="0" xfId="0" applyNumberFormat="1" applyFont="1"/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164" fontId="14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14" fillId="0" borderId="0" xfId="0" applyFont="1" applyAlignment="1">
      <alignment vertic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0" fontId="2" fillId="0" borderId="0" xfId="0" applyFont="1" applyAlignment="1">
      <alignment horizontal="center"/>
    </xf>
    <xf numFmtId="0" fontId="7" fillId="0" borderId="0" xfId="0" applyFont="1" applyFill="1" applyAlignment="1">
      <alignment vertical="center"/>
    </xf>
    <xf numFmtId="0" fontId="10" fillId="0" borderId="1" xfId="0" applyFont="1" applyFill="1" applyBorder="1" applyAlignment="1" applyProtection="1">
      <alignment horizontal="center" vertical="center" wrapText="1"/>
    </xf>
    <xf numFmtId="164" fontId="15" fillId="0" borderId="6" xfId="0" applyNumberFormat="1" applyFont="1" applyBorder="1" applyAlignment="1">
      <alignment vertical="center"/>
    </xf>
    <xf numFmtId="164" fontId="15" fillId="0" borderId="7" xfId="0" applyNumberFormat="1" applyFont="1" applyBorder="1" applyAlignment="1">
      <alignment vertical="center"/>
    </xf>
    <xf numFmtId="164" fontId="16" fillId="0" borderId="6" xfId="0" applyNumberFormat="1" applyFont="1" applyBorder="1" applyAlignment="1">
      <alignment vertical="center"/>
    </xf>
    <xf numFmtId="164" fontId="16" fillId="0" borderId="7" xfId="0" applyNumberFormat="1" applyFont="1" applyBorder="1" applyAlignment="1">
      <alignment vertical="center"/>
    </xf>
    <xf numFmtId="0" fontId="17" fillId="0" borderId="0" xfId="0" applyFont="1" applyAlignment="1">
      <alignment vertical="center"/>
    </xf>
    <xf numFmtId="164" fontId="16" fillId="0" borderId="6" xfId="0" applyNumberFormat="1" applyFont="1" applyBorder="1"/>
    <xf numFmtId="164" fontId="16" fillId="0" borderId="7" xfId="0" applyNumberFormat="1" applyFont="1" applyBorder="1"/>
    <xf numFmtId="164" fontId="18" fillId="0" borderId="3" xfId="0" applyNumberFormat="1" applyFont="1" applyBorder="1"/>
    <xf numFmtId="164" fontId="18" fillId="0" borderId="3" xfId="0" applyNumberFormat="1" applyFont="1" applyBorder="1" applyAlignment="1">
      <alignment vertical="center"/>
    </xf>
    <xf numFmtId="164" fontId="19" fillId="0" borderId="3" xfId="0" applyNumberFormat="1" applyFont="1" applyBorder="1" applyAlignment="1">
      <alignment vertical="center"/>
    </xf>
    <xf numFmtId="165" fontId="7" fillId="0" borderId="0" xfId="0" applyNumberFormat="1" applyFont="1" applyAlignment="1">
      <alignment vertical="center"/>
    </xf>
    <xf numFmtId="164" fontId="8" fillId="0" borderId="4" xfId="0" applyNumberFormat="1" applyFont="1" applyBorder="1" applyAlignment="1">
      <alignment vertical="center"/>
    </xf>
    <xf numFmtId="0" fontId="7" fillId="0" borderId="8" xfId="0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164" fontId="12" fillId="0" borderId="0" xfId="0" applyNumberFormat="1" applyFont="1" applyAlignment="1">
      <alignment vertical="center"/>
    </xf>
    <xf numFmtId="164" fontId="7" fillId="0" borderId="0" xfId="0" applyNumberFormat="1" applyFont="1" applyFill="1" applyAlignment="1">
      <alignment vertical="center"/>
    </xf>
    <xf numFmtId="0" fontId="12" fillId="0" borderId="0" xfId="0" applyFont="1" applyAlignment="1">
      <alignment vertical="center" wrapText="1"/>
    </xf>
    <xf numFmtId="0" fontId="5" fillId="0" borderId="8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165" fontId="15" fillId="0" borderId="0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165" fontId="3" fillId="0" borderId="8" xfId="0" applyNumberFormat="1" applyFont="1" applyBorder="1" applyAlignment="1">
      <alignment vertical="center"/>
    </xf>
    <xf numFmtId="165" fontId="5" fillId="0" borderId="0" xfId="0" applyNumberFormat="1" applyFont="1" applyAlignment="1">
      <alignment vertical="center"/>
    </xf>
    <xf numFmtId="165" fontId="15" fillId="0" borderId="8" xfId="0" applyNumberFormat="1" applyFont="1" applyBorder="1" applyAlignment="1">
      <alignment vertical="center"/>
    </xf>
    <xf numFmtId="164" fontId="17" fillId="0" borderId="0" xfId="0" applyNumberFormat="1" applyFont="1" applyAlignment="1">
      <alignment vertical="center"/>
    </xf>
    <xf numFmtId="164" fontId="4" fillId="0" borderId="10" xfId="0" applyNumberFormat="1" applyFont="1" applyBorder="1" applyAlignment="1">
      <alignment vertical="center"/>
    </xf>
    <xf numFmtId="0" fontId="4" fillId="0" borderId="11" xfId="0" applyFont="1" applyBorder="1" applyAlignment="1">
      <alignment horizontal="center" vertical="center" wrapText="1"/>
    </xf>
    <xf numFmtId="164" fontId="2" fillId="0" borderId="9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164" fontId="14" fillId="0" borderId="4" xfId="0" applyNumberFormat="1" applyFont="1" applyBorder="1" applyAlignment="1">
      <alignment horizontal="left" vertical="center" wrapText="1"/>
    </xf>
    <xf numFmtId="164" fontId="3" fillId="0" borderId="0" xfId="0" applyNumberFormat="1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4" xfId="0" applyNumberFormat="1" applyFont="1" applyBorder="1" applyAlignment="1">
      <alignment horizontal="left" vertical="center"/>
    </xf>
    <xf numFmtId="0" fontId="14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center"/>
    </xf>
    <xf numFmtId="0" fontId="14" fillId="0" borderId="4" xfId="0" applyFont="1" applyBorder="1" applyAlignment="1">
      <alignment horizontal="left"/>
    </xf>
    <xf numFmtId="0" fontId="14" fillId="0" borderId="4" xfId="0" applyFont="1" applyBorder="1" applyAlignment="1">
      <alignment horizontal="left" wrapText="1"/>
    </xf>
    <xf numFmtId="0" fontId="2" fillId="0" borderId="0" xfId="0" applyFont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34</xdr:row>
      <xdr:rowOff>0</xdr:rowOff>
    </xdr:from>
    <xdr:to>
      <xdr:col>6</xdr:col>
      <xdr:colOff>0</xdr:colOff>
      <xdr:row>34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600075" y="7820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49637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5</xdr:col>
      <xdr:colOff>2038350</xdr:colOff>
      <xdr:row>94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22107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34</xdr:row>
      <xdr:rowOff>0</xdr:rowOff>
    </xdr:from>
    <xdr:to>
      <xdr:col>5</xdr:col>
      <xdr:colOff>2038350</xdr:colOff>
      <xdr:row>34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590550" y="77628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64</xdr:row>
      <xdr:rowOff>0</xdr:rowOff>
    </xdr:from>
    <xdr:to>
      <xdr:col>5</xdr:col>
      <xdr:colOff>2038350</xdr:colOff>
      <xdr:row>64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47256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94</xdr:row>
      <xdr:rowOff>0</xdr:rowOff>
    </xdr:from>
    <xdr:to>
      <xdr:col>5</xdr:col>
      <xdr:colOff>2038350</xdr:colOff>
      <xdr:row>94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217265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5</xdr:col>
      <xdr:colOff>2000250</xdr:colOff>
      <xdr:row>24</xdr:row>
      <xdr:rowOff>66675</xdr:rowOff>
    </xdr:to>
    <xdr:sp macro="" textlink="">
      <xdr:nvSpPr>
        <xdr:cNvPr id="2" name="Freccia bidirezionale orizzontale 1"/>
        <xdr:cNvSpPr/>
      </xdr:nvSpPr>
      <xdr:spPr>
        <a:xfrm>
          <a:off x="590550" y="5372100"/>
          <a:ext cx="10239375" cy="666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2038350</xdr:colOff>
      <xdr:row>45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0182225"/>
          <a:ext cx="10277475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65</xdr:row>
      <xdr:rowOff>200024</xdr:rowOff>
    </xdr:from>
    <xdr:to>
      <xdr:col>5</xdr:col>
      <xdr:colOff>2000250</xdr:colOff>
      <xdr:row>66</xdr:row>
      <xdr:rowOff>104774</xdr:rowOff>
    </xdr:to>
    <xdr:sp macro="" textlink="">
      <xdr:nvSpPr>
        <xdr:cNvPr id="4" name="Freccia bidirezionale orizzontale 3"/>
        <xdr:cNvSpPr/>
      </xdr:nvSpPr>
      <xdr:spPr>
        <a:xfrm>
          <a:off x="590550" y="14992349"/>
          <a:ext cx="102393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5</xdr:col>
      <xdr:colOff>2038350</xdr:colOff>
      <xdr:row>24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63246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2038350</xdr:colOff>
      <xdr:row>45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122777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5</xdr:col>
      <xdr:colOff>2038350</xdr:colOff>
      <xdr:row>66</xdr:row>
      <xdr:rowOff>76200</xdr:rowOff>
    </xdr:to>
    <xdr:sp macro="" textlink="">
      <xdr:nvSpPr>
        <xdr:cNvPr id="5" name="Freccia bidirezionale orizzontale 4"/>
        <xdr:cNvSpPr/>
      </xdr:nvSpPr>
      <xdr:spPr>
        <a:xfrm>
          <a:off x="590550" y="170878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5</xdr:col>
      <xdr:colOff>2038350</xdr:colOff>
      <xdr:row>24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590550" y="63246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2038350</xdr:colOff>
      <xdr:row>45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15157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5</xdr:col>
      <xdr:colOff>2038350</xdr:colOff>
      <xdr:row>66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163258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24</xdr:row>
      <xdr:rowOff>0</xdr:rowOff>
    </xdr:from>
    <xdr:to>
      <xdr:col>5</xdr:col>
      <xdr:colOff>2038350</xdr:colOff>
      <xdr:row>24</xdr:row>
      <xdr:rowOff>76200</xdr:rowOff>
    </xdr:to>
    <xdr:sp macro="" textlink="">
      <xdr:nvSpPr>
        <xdr:cNvPr id="2" name="Freccia bidirezionale orizzontale 1"/>
        <xdr:cNvSpPr/>
      </xdr:nvSpPr>
      <xdr:spPr>
        <a:xfrm>
          <a:off x="590550" y="63246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2038350</xdr:colOff>
      <xdr:row>45</xdr:row>
      <xdr:rowOff>76200</xdr:rowOff>
    </xdr:to>
    <xdr:sp macro="" textlink="">
      <xdr:nvSpPr>
        <xdr:cNvPr id="3" name="Freccia bidirezionale orizzontale 2"/>
        <xdr:cNvSpPr/>
      </xdr:nvSpPr>
      <xdr:spPr>
        <a:xfrm>
          <a:off x="590550" y="122777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66</xdr:row>
      <xdr:rowOff>0</xdr:rowOff>
    </xdr:from>
    <xdr:to>
      <xdr:col>5</xdr:col>
      <xdr:colOff>2038350</xdr:colOff>
      <xdr:row>66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590550" y="1823085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76200</xdr:rowOff>
    </xdr:from>
    <xdr:to>
      <xdr:col>5</xdr:col>
      <xdr:colOff>2038350</xdr:colOff>
      <xdr:row>18</xdr:row>
      <xdr:rowOff>152400</xdr:rowOff>
    </xdr:to>
    <xdr:sp macro="" textlink="">
      <xdr:nvSpPr>
        <xdr:cNvPr id="2" name="Freccia bidirezionale orizzontale 1"/>
        <xdr:cNvSpPr/>
      </xdr:nvSpPr>
      <xdr:spPr>
        <a:xfrm>
          <a:off x="590550" y="4648200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581025</xdr:colOff>
      <xdr:row>33</xdr:row>
      <xdr:rowOff>114300</xdr:rowOff>
    </xdr:from>
    <xdr:to>
      <xdr:col>5</xdr:col>
      <xdr:colOff>2028825</xdr:colOff>
      <xdr:row>34</xdr:row>
      <xdr:rowOff>0</xdr:rowOff>
    </xdr:to>
    <xdr:sp macro="" textlink="">
      <xdr:nvSpPr>
        <xdr:cNvPr id="3" name="Freccia bidirezionale orizzontale 2"/>
        <xdr:cNvSpPr/>
      </xdr:nvSpPr>
      <xdr:spPr>
        <a:xfrm>
          <a:off x="581025" y="83343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48</xdr:row>
      <xdr:rowOff>66675</xdr:rowOff>
    </xdr:from>
    <xdr:to>
      <xdr:col>5</xdr:col>
      <xdr:colOff>2038350</xdr:colOff>
      <xdr:row>48</xdr:row>
      <xdr:rowOff>142875</xdr:rowOff>
    </xdr:to>
    <xdr:sp macro="" textlink="">
      <xdr:nvSpPr>
        <xdr:cNvPr id="4" name="Freccia bidirezionale orizzontale 3"/>
        <xdr:cNvSpPr/>
      </xdr:nvSpPr>
      <xdr:spPr>
        <a:xfrm>
          <a:off x="590550" y="118967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76200</xdr:rowOff>
    </xdr:from>
    <xdr:to>
      <xdr:col>5</xdr:col>
      <xdr:colOff>2038350</xdr:colOff>
      <xdr:row>18</xdr:row>
      <xdr:rowOff>152400</xdr:rowOff>
    </xdr:to>
    <xdr:sp macro="" textlink="">
      <xdr:nvSpPr>
        <xdr:cNvPr id="2" name="Freccia bidirezionale orizzontale 1"/>
        <xdr:cNvSpPr/>
      </xdr:nvSpPr>
      <xdr:spPr>
        <a:xfrm>
          <a:off x="590550" y="477202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33</xdr:row>
      <xdr:rowOff>47625</xdr:rowOff>
    </xdr:from>
    <xdr:to>
      <xdr:col>5</xdr:col>
      <xdr:colOff>2038350</xdr:colOff>
      <xdr:row>33</xdr:row>
      <xdr:rowOff>123825</xdr:rowOff>
    </xdr:to>
    <xdr:sp macro="" textlink="">
      <xdr:nvSpPr>
        <xdr:cNvPr id="3" name="Freccia bidirezionale orizzontale 2"/>
        <xdr:cNvSpPr/>
      </xdr:nvSpPr>
      <xdr:spPr>
        <a:xfrm>
          <a:off x="590550" y="87915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48</xdr:row>
      <xdr:rowOff>76200</xdr:rowOff>
    </xdr:from>
    <xdr:to>
      <xdr:col>5</xdr:col>
      <xdr:colOff>2038350</xdr:colOff>
      <xdr:row>48</xdr:row>
      <xdr:rowOff>152400</xdr:rowOff>
    </xdr:to>
    <xdr:sp macro="" textlink="">
      <xdr:nvSpPr>
        <xdr:cNvPr id="4" name="Freccia bidirezionale orizzontale 3"/>
        <xdr:cNvSpPr/>
      </xdr:nvSpPr>
      <xdr:spPr>
        <a:xfrm>
          <a:off x="590550" y="12982575"/>
          <a:ext cx="10363200" cy="7620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590549</xdr:colOff>
      <xdr:row>48</xdr:row>
      <xdr:rowOff>57150</xdr:rowOff>
    </xdr:from>
    <xdr:to>
      <xdr:col>5</xdr:col>
      <xdr:colOff>2028824</xdr:colOff>
      <xdr:row>48</xdr:row>
      <xdr:rowOff>104775</xdr:rowOff>
    </xdr:to>
    <xdr:sp macro="" textlink="">
      <xdr:nvSpPr>
        <xdr:cNvPr id="2" name="Freccia bidirezionale orizzontale 1"/>
        <xdr:cNvSpPr/>
      </xdr:nvSpPr>
      <xdr:spPr>
        <a:xfrm>
          <a:off x="590549" y="11458575"/>
          <a:ext cx="106203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33</xdr:row>
      <xdr:rowOff>57150</xdr:rowOff>
    </xdr:from>
    <xdr:to>
      <xdr:col>5</xdr:col>
      <xdr:colOff>1990724</xdr:colOff>
      <xdr:row>33</xdr:row>
      <xdr:rowOff>104775</xdr:rowOff>
    </xdr:to>
    <xdr:sp macro="" textlink="">
      <xdr:nvSpPr>
        <xdr:cNvPr id="3" name="Freccia bidirezionale orizzontale 2"/>
        <xdr:cNvSpPr/>
      </xdr:nvSpPr>
      <xdr:spPr>
        <a:xfrm>
          <a:off x="590549" y="7915275"/>
          <a:ext cx="105822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0</xdr:col>
      <xdr:colOff>590549</xdr:colOff>
      <xdr:row>18</xdr:row>
      <xdr:rowOff>47625</xdr:rowOff>
    </xdr:from>
    <xdr:to>
      <xdr:col>5</xdr:col>
      <xdr:colOff>1990724</xdr:colOff>
      <xdr:row>18</xdr:row>
      <xdr:rowOff>93344</xdr:rowOff>
    </xdr:to>
    <xdr:sp macro="" textlink="">
      <xdr:nvSpPr>
        <xdr:cNvPr id="4" name="Freccia bidirezionale orizzontale 3"/>
        <xdr:cNvSpPr/>
      </xdr:nvSpPr>
      <xdr:spPr>
        <a:xfrm>
          <a:off x="590549" y="4362450"/>
          <a:ext cx="105822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-cartella-Comuni-2016-2017-2018-2019/Cartella-Comuni-2016/File%20Comuni/Spese%20dei%20Comuni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1 SpeseCorrenti-Missio.10"/>
      <sheetName val="Titolo2 SpeseIn C.capit.Miss.10"/>
      <sheetName val="Titolo1 Spese corr. cod.Miss.12"/>
      <sheetName val="Titolo2 SpeseIn C.Capit.Miss.12"/>
      <sheetName val="Titolo1 Spese corr. cod.Miss."/>
      <sheetName val="Titolo2 SpeseIn C.Capit.Miss."/>
      <sheetName val="Foglio1"/>
    </sheetNames>
    <sheetDataSet>
      <sheetData sheetId="0">
        <row r="62">
          <cell r="B62">
            <v>0</v>
          </cell>
          <cell r="D62">
            <v>2493473.5331300003</v>
          </cell>
          <cell r="F62">
            <v>494.46566000000001</v>
          </cell>
          <cell r="H62">
            <v>199.89233999999999</v>
          </cell>
          <cell r="J62">
            <v>522388.13905999996</v>
          </cell>
          <cell r="Q62">
            <v>0</v>
          </cell>
          <cell r="S62">
            <v>85811.816119999989</v>
          </cell>
          <cell r="U62">
            <v>51.115780000000001</v>
          </cell>
          <cell r="W62">
            <v>244.31630999999999</v>
          </cell>
          <cell r="Y62">
            <v>11916.960160000001</v>
          </cell>
          <cell r="AF62">
            <v>0</v>
          </cell>
          <cell r="AH62">
            <v>2579285.3492499995</v>
          </cell>
          <cell r="AJ62">
            <v>545.58143999999993</v>
          </cell>
          <cell r="AL62">
            <v>444.20864999999998</v>
          </cell>
          <cell r="AN62">
            <v>534305.09921999997</v>
          </cell>
          <cell r="AU62">
            <v>0</v>
          </cell>
          <cell r="AW62">
            <v>1426450.8918299999</v>
          </cell>
          <cell r="AY62">
            <v>457.46566000000001</v>
          </cell>
          <cell r="BA62">
            <v>141.50702999999999</v>
          </cell>
          <cell r="BC62">
            <v>395130.93190000008</v>
          </cell>
          <cell r="BJ62">
            <v>0</v>
          </cell>
          <cell r="BL62">
            <v>59064.505219999999</v>
          </cell>
          <cell r="BN62">
            <v>51.115780000000001</v>
          </cell>
          <cell r="BP62">
            <v>37.5</v>
          </cell>
          <cell r="BR62">
            <v>10958.28493</v>
          </cell>
          <cell r="CN62">
            <v>0</v>
          </cell>
          <cell r="CP62">
            <v>335304.65273999999</v>
          </cell>
          <cell r="CR62">
            <v>3</v>
          </cell>
          <cell r="CT62">
            <v>122.10436</v>
          </cell>
          <cell r="CV62">
            <v>109732.60384</v>
          </cell>
          <cell r="DC62">
            <v>0</v>
          </cell>
          <cell r="DE62">
            <v>20136.820900000002</v>
          </cell>
          <cell r="DG62">
            <v>0</v>
          </cell>
          <cell r="DI62">
            <v>321.5</v>
          </cell>
          <cell r="DK62">
            <v>1257.53934</v>
          </cell>
          <cell r="DR62">
            <v>0</v>
          </cell>
          <cell r="DT62">
            <v>355441.47364000004</v>
          </cell>
          <cell r="DV62">
            <v>3</v>
          </cell>
          <cell r="DX62">
            <v>443.60435999999999</v>
          </cell>
          <cell r="DZ62">
            <v>110990.14318</v>
          </cell>
          <cell r="EG62">
            <v>0</v>
          </cell>
          <cell r="EI62">
            <v>1761755.5445700001</v>
          </cell>
          <cell r="EK62">
            <v>460.46566000000001</v>
          </cell>
          <cell r="EM62">
            <v>263.61139000000003</v>
          </cell>
          <cell r="EO62">
            <v>504863.53574000002</v>
          </cell>
          <cell r="EV62">
            <v>0</v>
          </cell>
          <cell r="EX62">
            <v>79201.326119999998</v>
          </cell>
          <cell r="EZ62">
            <v>51.115780000000001</v>
          </cell>
          <cell r="FB62">
            <v>359</v>
          </cell>
          <cell r="FD62">
            <v>12215.824269999999</v>
          </cell>
        </row>
        <row r="91">
          <cell r="B91">
            <v>2.5</v>
          </cell>
          <cell r="D91">
            <v>872249.29595000017</v>
          </cell>
          <cell r="F91">
            <v>0</v>
          </cell>
          <cell r="H91">
            <v>14</v>
          </cell>
          <cell r="J91">
            <v>318666.95763000002</v>
          </cell>
          <cell r="Q91">
            <v>0</v>
          </cell>
          <cell r="S91">
            <v>15090.607540000001</v>
          </cell>
          <cell r="U91">
            <v>430</v>
          </cell>
          <cell r="W91">
            <v>0</v>
          </cell>
          <cell r="Y91">
            <v>5876.8581800000002</v>
          </cell>
          <cell r="AF91">
            <v>2.5</v>
          </cell>
          <cell r="AH91">
            <v>887381.96052000008</v>
          </cell>
          <cell r="AJ91">
            <v>430</v>
          </cell>
          <cell r="AL91">
            <v>14</v>
          </cell>
          <cell r="AN91">
            <v>324543.81580999994</v>
          </cell>
          <cell r="AU91">
            <v>0</v>
          </cell>
          <cell r="AW91">
            <v>714888.87745000015</v>
          </cell>
          <cell r="AY91">
            <v>0</v>
          </cell>
          <cell r="BA91">
            <v>1</v>
          </cell>
          <cell r="BC91">
            <v>204391.38634999999</v>
          </cell>
          <cell r="BJ91">
            <v>0</v>
          </cell>
          <cell r="BL91">
            <v>1170.0801300000001</v>
          </cell>
          <cell r="BN91">
            <v>215</v>
          </cell>
          <cell r="BP91">
            <v>0</v>
          </cell>
          <cell r="BR91">
            <v>643.96500000000003</v>
          </cell>
          <cell r="CN91">
            <v>1.99932</v>
          </cell>
          <cell r="CP91">
            <v>133367.62931999998</v>
          </cell>
          <cell r="CR91">
            <v>0</v>
          </cell>
          <cell r="CT91">
            <v>0</v>
          </cell>
          <cell r="CV91">
            <v>59648.871420000003</v>
          </cell>
          <cell r="DC91">
            <v>0</v>
          </cell>
          <cell r="DE91">
            <v>5964.21245</v>
          </cell>
          <cell r="DG91">
            <v>0</v>
          </cell>
          <cell r="DI91">
            <v>0</v>
          </cell>
          <cell r="DK91">
            <v>1179.25359</v>
          </cell>
          <cell r="DR91">
            <v>1.99932</v>
          </cell>
          <cell r="DT91">
            <v>139331.84177</v>
          </cell>
          <cell r="DV91">
            <v>0</v>
          </cell>
          <cell r="DX91">
            <v>0</v>
          </cell>
          <cell r="DZ91">
            <v>60828.125010000011</v>
          </cell>
          <cell r="EG91">
            <v>1.99932</v>
          </cell>
          <cell r="EI91">
            <v>848256.50677000009</v>
          </cell>
          <cell r="EK91">
            <v>0</v>
          </cell>
          <cell r="EM91">
            <v>1</v>
          </cell>
          <cell r="EO91">
            <v>264040.25777000003</v>
          </cell>
          <cell r="EV91">
            <v>0</v>
          </cell>
          <cell r="EX91">
            <v>6148.2795799999994</v>
          </cell>
          <cell r="EZ91">
            <v>215</v>
          </cell>
          <cell r="FB91">
            <v>0</v>
          </cell>
          <cell r="FD91">
            <v>1823.2185899999999</v>
          </cell>
        </row>
        <row r="146">
          <cell r="B146">
            <v>22.49108</v>
          </cell>
          <cell r="D146">
            <v>262199.60560999997</v>
          </cell>
          <cell r="F146">
            <v>289.58540000000005</v>
          </cell>
          <cell r="H146">
            <v>119</v>
          </cell>
          <cell r="J146">
            <v>323168.33770999999</v>
          </cell>
          <cell r="Q146">
            <v>0</v>
          </cell>
          <cell r="S146">
            <v>147310.17820000002</v>
          </cell>
          <cell r="U146">
            <v>0.13059999999999999</v>
          </cell>
          <cell r="W146">
            <v>1420.0450000000001</v>
          </cell>
          <cell r="Y146">
            <v>13089.03242</v>
          </cell>
          <cell r="AF146">
            <v>22.49108</v>
          </cell>
          <cell r="AH146">
            <v>409509.78380999994</v>
          </cell>
          <cell r="AJ146">
            <v>289.71600000000007</v>
          </cell>
          <cell r="AL146">
            <v>1539.0450000000001</v>
          </cell>
          <cell r="AN146">
            <v>336261.36612999998</v>
          </cell>
          <cell r="AU146">
            <v>0</v>
          </cell>
          <cell r="AW146">
            <v>152576.56573999999</v>
          </cell>
          <cell r="AY146">
            <v>289.58540000000005</v>
          </cell>
          <cell r="BA146">
            <v>103</v>
          </cell>
          <cell r="BC146">
            <v>169905.70467000001</v>
          </cell>
          <cell r="BJ146">
            <v>0</v>
          </cell>
          <cell r="BL146">
            <v>74018.622040000002</v>
          </cell>
          <cell r="BN146">
            <v>0.13059999999999999</v>
          </cell>
          <cell r="BP146">
            <v>1397.5373399999999</v>
          </cell>
          <cell r="BR146">
            <v>2875.1593599999997</v>
          </cell>
          <cell r="CN146">
            <v>0</v>
          </cell>
          <cell r="CP146">
            <v>45598.514049999998</v>
          </cell>
          <cell r="CR146">
            <v>0</v>
          </cell>
          <cell r="CT146">
            <v>240</v>
          </cell>
          <cell r="CV146">
            <v>182726.53909999999</v>
          </cell>
          <cell r="DC146">
            <v>0</v>
          </cell>
          <cell r="DE146">
            <v>46922.959200000005</v>
          </cell>
          <cell r="DG146">
            <v>0</v>
          </cell>
          <cell r="DI146">
            <v>1116.32061</v>
          </cell>
          <cell r="DK146">
            <v>76.533119999999997</v>
          </cell>
          <cell r="DR146">
            <v>0</v>
          </cell>
          <cell r="DV146">
            <v>0</v>
          </cell>
          <cell r="DX146">
            <v>1356.32061</v>
          </cell>
          <cell r="EG146">
            <v>0</v>
          </cell>
          <cell r="EI146">
            <v>198175.07978999999</v>
          </cell>
          <cell r="EK146">
            <v>289.58540000000005</v>
          </cell>
          <cell r="EM146">
            <v>343</v>
          </cell>
          <cell r="EO146">
            <v>352632.24376999994</v>
          </cell>
          <cell r="EV146">
            <v>0</v>
          </cell>
          <cell r="EX146">
            <v>121241.58124000001</v>
          </cell>
          <cell r="EZ146">
            <v>0.13059999999999999</v>
          </cell>
          <cell r="FB146">
            <v>2513.8579500000001</v>
          </cell>
          <cell r="FD146">
            <v>2928.4657299999999</v>
          </cell>
        </row>
      </sheetData>
      <sheetData sheetId="1">
        <row r="62">
          <cell r="B62">
            <v>1837</v>
          </cell>
          <cell r="D62">
            <v>157595.13105999999</v>
          </cell>
          <cell r="F62">
            <v>850.48247000000003</v>
          </cell>
          <cell r="H62">
            <v>1606.904</v>
          </cell>
          <cell r="J62">
            <v>625700.24055999995</v>
          </cell>
          <cell r="Q62">
            <v>0</v>
          </cell>
          <cell r="S62">
            <v>143101</v>
          </cell>
          <cell r="U62">
            <v>0</v>
          </cell>
          <cell r="W62">
            <v>928</v>
          </cell>
          <cell r="Y62">
            <v>2270</v>
          </cell>
          <cell r="AU62">
            <v>1837</v>
          </cell>
          <cell r="AW62">
            <v>128329.37853999999</v>
          </cell>
          <cell r="AY62">
            <v>703.84517999999991</v>
          </cell>
          <cell r="BA62">
            <v>0</v>
          </cell>
          <cell r="BC62">
            <v>253998.43146000002</v>
          </cell>
          <cell r="BJ62">
            <v>0</v>
          </cell>
          <cell r="BL62">
            <v>2342</v>
          </cell>
          <cell r="BN62">
            <v>0</v>
          </cell>
          <cell r="BP62">
            <v>928</v>
          </cell>
          <cell r="BR62">
            <v>146</v>
          </cell>
          <cell r="CN62">
            <v>3133</v>
          </cell>
          <cell r="CP62">
            <v>61002.734890000007</v>
          </cell>
          <cell r="CR62">
            <v>1.6426099999999999</v>
          </cell>
          <cell r="CT62">
            <v>0</v>
          </cell>
          <cell r="CV62">
            <v>432083.59901000001</v>
          </cell>
          <cell r="DC62">
            <v>0</v>
          </cell>
          <cell r="DE62">
            <v>0</v>
          </cell>
          <cell r="DG62">
            <v>0</v>
          </cell>
          <cell r="DI62">
            <v>0</v>
          </cell>
          <cell r="DK62">
            <v>10374</v>
          </cell>
          <cell r="EG62">
            <v>4970</v>
          </cell>
          <cell r="EI62">
            <v>189305.11343000003</v>
          </cell>
          <cell r="EK62">
            <v>705.48779000000002</v>
          </cell>
          <cell r="EM62">
            <v>0</v>
          </cell>
          <cell r="EO62">
            <v>686082.03047</v>
          </cell>
          <cell r="EV62">
            <v>0</v>
          </cell>
          <cell r="EX62">
            <v>2342</v>
          </cell>
          <cell r="EZ62">
            <v>0</v>
          </cell>
          <cell r="FB62">
            <v>928</v>
          </cell>
          <cell r="FD62">
            <v>10520</v>
          </cell>
        </row>
        <row r="91">
          <cell r="B91">
            <v>0</v>
          </cell>
          <cell r="D91">
            <v>101037.64681999999</v>
          </cell>
          <cell r="F91">
            <v>158.76292000000001</v>
          </cell>
          <cell r="H91">
            <v>0</v>
          </cell>
          <cell r="J91">
            <v>148876.47133</v>
          </cell>
          <cell r="Q91">
            <v>0</v>
          </cell>
          <cell r="S91">
            <v>0</v>
          </cell>
          <cell r="U91">
            <v>0</v>
          </cell>
          <cell r="W91">
            <v>0</v>
          </cell>
          <cell r="Y91">
            <v>0</v>
          </cell>
          <cell r="AU91">
            <v>0</v>
          </cell>
          <cell r="AW91">
            <v>43988.416949999999</v>
          </cell>
          <cell r="AY91">
            <v>158.76292000000001</v>
          </cell>
          <cell r="BA91">
            <v>0</v>
          </cell>
          <cell r="BC91">
            <v>53208.053419999997</v>
          </cell>
          <cell r="BJ91">
            <v>0</v>
          </cell>
          <cell r="BL91">
            <v>0</v>
          </cell>
          <cell r="BN91">
            <v>0</v>
          </cell>
          <cell r="BP91">
            <v>0</v>
          </cell>
          <cell r="BR91">
            <v>1651</v>
          </cell>
          <cell r="CN91">
            <v>0</v>
          </cell>
          <cell r="CP91">
            <v>74195.718039999992</v>
          </cell>
          <cell r="CR91">
            <v>15.50094</v>
          </cell>
          <cell r="CT91">
            <v>0</v>
          </cell>
          <cell r="CV91">
            <v>55489.465519999998</v>
          </cell>
          <cell r="DC91">
            <v>0</v>
          </cell>
          <cell r="DE91">
            <v>0</v>
          </cell>
          <cell r="DG91">
            <v>25</v>
          </cell>
          <cell r="DI91">
            <v>0</v>
          </cell>
          <cell r="DK91">
            <v>0</v>
          </cell>
          <cell r="EG91">
            <v>0</v>
          </cell>
          <cell r="EI91">
            <v>118184.13498999999</v>
          </cell>
          <cell r="EK91">
            <v>174.26386000000002</v>
          </cell>
          <cell r="EM91">
            <v>0</v>
          </cell>
          <cell r="EO91">
            <v>108906.87940999999</v>
          </cell>
          <cell r="EV91">
            <v>0</v>
          </cell>
          <cell r="EX91">
            <v>0</v>
          </cell>
          <cell r="EZ91">
            <v>25</v>
          </cell>
          <cell r="FB91">
            <v>0</v>
          </cell>
          <cell r="FD91">
            <v>1651</v>
          </cell>
        </row>
        <row r="146">
          <cell r="B146">
            <v>3350</v>
          </cell>
          <cell r="D146">
            <v>157514.72551000002</v>
          </cell>
          <cell r="F146">
            <v>342.44848000000002</v>
          </cell>
          <cell r="H146">
            <v>180</v>
          </cell>
          <cell r="J146">
            <v>193261.20250000001</v>
          </cell>
          <cell r="Q146">
            <v>0</v>
          </cell>
          <cell r="S146">
            <v>526.1080300000001</v>
          </cell>
          <cell r="U146">
            <v>0</v>
          </cell>
          <cell r="W146">
            <v>0</v>
          </cell>
          <cell r="Y146">
            <v>761.87</v>
          </cell>
          <cell r="AU146">
            <v>0</v>
          </cell>
          <cell r="AW146">
            <v>76567.109030000007</v>
          </cell>
          <cell r="AY146">
            <v>21.685029999999998</v>
          </cell>
          <cell r="BA146">
            <v>0</v>
          </cell>
          <cell r="BC146">
            <v>557374.24848000007</v>
          </cell>
          <cell r="BJ146">
            <v>0</v>
          </cell>
          <cell r="BL146">
            <v>21.428279999999997</v>
          </cell>
          <cell r="BN146">
            <v>0</v>
          </cell>
          <cell r="BP146">
            <v>0</v>
          </cell>
          <cell r="BR146">
            <v>501.17</v>
          </cell>
          <cell r="CN146">
            <v>0</v>
          </cell>
          <cell r="CP146">
            <v>19328.457890000001</v>
          </cell>
          <cell r="CR146">
            <v>68.850750000000005</v>
          </cell>
          <cell r="CT146">
            <v>0</v>
          </cell>
          <cell r="CV146">
            <v>91623.999429999996</v>
          </cell>
          <cell r="DC146">
            <v>0</v>
          </cell>
          <cell r="DE146">
            <v>0</v>
          </cell>
          <cell r="DG146">
            <v>0</v>
          </cell>
          <cell r="DI146">
            <v>0</v>
          </cell>
          <cell r="DK146">
            <v>1.079</v>
          </cell>
          <cell r="EG146">
            <v>0</v>
          </cell>
          <cell r="EI146">
            <v>95114.566920000012</v>
          </cell>
          <cell r="EK146">
            <v>90.535780000000003</v>
          </cell>
          <cell r="EM146">
            <v>0</v>
          </cell>
          <cell r="EO146">
            <v>655116.38890999986</v>
          </cell>
          <cell r="EV146">
            <v>0</v>
          </cell>
          <cell r="EX146">
            <v>21428.28</v>
          </cell>
          <cell r="EZ146">
            <v>0</v>
          </cell>
          <cell r="FB146">
            <v>0</v>
          </cell>
          <cell r="FD146">
            <v>502.24900000000002</v>
          </cell>
        </row>
      </sheetData>
      <sheetData sheetId="2">
        <row r="62">
          <cell r="B62">
            <v>200241.87865000003</v>
          </cell>
          <cell r="D62">
            <v>272793.39417999994</v>
          </cell>
          <cell r="I62">
            <v>53792.215329999999</v>
          </cell>
          <cell r="K62">
            <v>78630.972719999991</v>
          </cell>
          <cell r="W62">
            <v>134831.09675</v>
          </cell>
          <cell r="Y62">
            <v>117566.32555000002</v>
          </cell>
          <cell r="AD62">
            <v>35218.175969999997</v>
          </cell>
          <cell r="AF62">
            <v>58684.013019999999</v>
          </cell>
          <cell r="AR62">
            <v>31137.738949999999</v>
          </cell>
          <cell r="AT62">
            <v>60151.316930000001</v>
          </cell>
          <cell r="AY62">
            <v>13247.17296</v>
          </cell>
          <cell r="BA62">
            <v>12422.950789999999</v>
          </cell>
          <cell r="BM62">
            <v>150263.84602</v>
          </cell>
          <cell r="BO62">
            <v>177717.64248000001</v>
          </cell>
          <cell r="BT62">
            <v>48465.348930000007</v>
          </cell>
          <cell r="BV62">
            <v>71106.963810000001</v>
          </cell>
        </row>
        <row r="91">
          <cell r="B91">
            <v>111318.75951999999</v>
          </cell>
          <cell r="D91">
            <v>102552.91745000001</v>
          </cell>
          <cell r="I91">
            <v>14468.974120000001</v>
          </cell>
          <cell r="K91">
            <v>11565.95883</v>
          </cell>
          <cell r="W91">
            <v>43840.266200000005</v>
          </cell>
          <cell r="Y91">
            <v>72128.205489999993</v>
          </cell>
          <cell r="AD91">
            <v>8480.3945500000009</v>
          </cell>
          <cell r="AF91">
            <v>7795.9223100000008</v>
          </cell>
          <cell r="AR91">
            <v>65062.518909999999</v>
          </cell>
          <cell r="AT91">
            <v>930744.96914000006</v>
          </cell>
          <cell r="AY91">
            <v>4729.4961999999996</v>
          </cell>
          <cell r="BA91">
            <v>3482.06673</v>
          </cell>
          <cell r="BM91">
            <v>108902.78511</v>
          </cell>
          <cell r="BO91">
            <v>1002873.1746299999</v>
          </cell>
          <cell r="BT91">
            <v>13209.890749999999</v>
          </cell>
          <cell r="BV91">
            <v>11277.98904</v>
          </cell>
        </row>
        <row r="146">
          <cell r="B146">
            <v>49977.363340000004</v>
          </cell>
          <cell r="D146">
            <v>61633.29277</v>
          </cell>
          <cell r="I146">
            <v>19508.078550000002</v>
          </cell>
          <cell r="K146">
            <v>12969.2281</v>
          </cell>
          <cell r="W146">
            <v>21592.79651</v>
          </cell>
          <cell r="Y146">
            <v>28035.832050000001</v>
          </cell>
          <cell r="AD146">
            <v>13139.911129999999</v>
          </cell>
          <cell r="AF146">
            <v>7317.228259999999</v>
          </cell>
          <cell r="AR146">
            <v>10053.38378</v>
          </cell>
          <cell r="AT146">
            <v>22111.37587</v>
          </cell>
          <cell r="AY146">
            <v>2968.2347099999997</v>
          </cell>
          <cell r="BA146">
            <v>2284.3925700000004</v>
          </cell>
          <cell r="BM146">
            <v>31646.180290000004</v>
          </cell>
          <cell r="BO146">
            <v>42608.429649999998</v>
          </cell>
          <cell r="BT146">
            <v>16108.145839999999</v>
          </cell>
          <cell r="BV146">
            <v>9606.6158300000006</v>
          </cell>
        </row>
      </sheetData>
      <sheetData sheetId="3">
        <row r="62">
          <cell r="B62">
            <v>4356.7551599999997</v>
          </cell>
          <cell r="D62">
            <v>24595.972859999998</v>
          </cell>
          <cell r="I62">
            <v>0</v>
          </cell>
          <cell r="K62">
            <v>0</v>
          </cell>
          <cell r="W62">
            <v>480.22291000000001</v>
          </cell>
          <cell r="Y62">
            <v>19928.323189999999</v>
          </cell>
          <cell r="AD62">
            <v>0</v>
          </cell>
          <cell r="AF62">
            <v>0</v>
          </cell>
          <cell r="AR62">
            <v>633.49128999999994</v>
          </cell>
          <cell r="AT62">
            <v>2482.4931200000001</v>
          </cell>
          <cell r="AY62">
            <v>0</v>
          </cell>
          <cell r="BA62">
            <v>0</v>
          </cell>
          <cell r="BM62">
            <v>1113.7141999999999</v>
          </cell>
          <cell r="BO62">
            <v>22410.816310000002</v>
          </cell>
          <cell r="BT62">
            <v>0</v>
          </cell>
          <cell r="BV62">
            <v>0</v>
          </cell>
        </row>
        <row r="91">
          <cell r="B91">
            <v>1436.20075</v>
          </cell>
          <cell r="D91">
            <v>3170.9820199999999</v>
          </cell>
          <cell r="I91">
            <v>0</v>
          </cell>
          <cell r="K91">
            <v>0</v>
          </cell>
          <cell r="W91">
            <v>79</v>
          </cell>
          <cell r="Y91">
            <v>1258.74251</v>
          </cell>
          <cell r="AD91">
            <v>0</v>
          </cell>
          <cell r="AF91">
            <v>0</v>
          </cell>
          <cell r="AR91">
            <v>92.426569999999998</v>
          </cell>
          <cell r="AT91">
            <v>1467.1587</v>
          </cell>
          <cell r="AY91">
            <v>0</v>
          </cell>
          <cell r="BA91">
            <v>1.1279999999999999</v>
          </cell>
          <cell r="BM91">
            <v>171.42657</v>
          </cell>
          <cell r="BO91">
            <v>2725.9012099999995</v>
          </cell>
          <cell r="BT91">
            <v>0</v>
          </cell>
          <cell r="BV91">
            <v>1.1279999999999999</v>
          </cell>
        </row>
        <row r="146">
          <cell r="B146">
            <v>2477.8638999999998</v>
          </cell>
          <cell r="D146">
            <v>1071.7167899999999</v>
          </cell>
          <cell r="I146">
            <v>0</v>
          </cell>
          <cell r="K146">
            <v>0</v>
          </cell>
          <cell r="W146">
            <v>1234.8438999999998</v>
          </cell>
          <cell r="Y146">
            <v>741.84338000000002</v>
          </cell>
          <cell r="AD146">
            <v>0</v>
          </cell>
          <cell r="AF146">
            <v>0</v>
          </cell>
          <cell r="AR146">
            <v>1.1448099999999999</v>
          </cell>
          <cell r="AT146">
            <v>376.67462</v>
          </cell>
          <cell r="BM146">
            <v>1235.9887099999999</v>
          </cell>
          <cell r="BO146">
            <v>1118.518</v>
          </cell>
          <cell r="BT146">
            <v>0</v>
          </cell>
          <cell r="BV146">
            <v>0</v>
          </cell>
        </row>
      </sheetData>
      <sheetData sheetId="4">
        <row r="62">
          <cell r="B62">
            <v>14679.73107</v>
          </cell>
          <cell r="D62">
            <v>1.8420000000000001</v>
          </cell>
          <cell r="I62">
            <v>31</v>
          </cell>
          <cell r="K62">
            <v>0</v>
          </cell>
          <cell r="W62">
            <v>10010.3572</v>
          </cell>
          <cell r="Y62">
            <v>1.8420000000000001</v>
          </cell>
          <cell r="AD62">
            <v>24</v>
          </cell>
          <cell r="AF62">
            <v>0</v>
          </cell>
          <cell r="AR62">
            <v>10878.79797</v>
          </cell>
          <cell r="AT62">
            <v>0</v>
          </cell>
          <cell r="AY62">
            <v>9</v>
          </cell>
          <cell r="BA62">
            <v>0</v>
          </cell>
          <cell r="BM62">
            <v>20889.155169999998</v>
          </cell>
          <cell r="BO62">
            <v>1.8420000000000001</v>
          </cell>
          <cell r="BT62">
            <v>33</v>
          </cell>
          <cell r="BV62">
            <v>0</v>
          </cell>
        </row>
        <row r="91">
          <cell r="B91">
            <v>10700</v>
          </cell>
          <cell r="D91">
            <v>0</v>
          </cell>
          <cell r="I91">
            <v>1509</v>
          </cell>
          <cell r="K91">
            <v>0</v>
          </cell>
          <cell r="W91">
            <v>9165</v>
          </cell>
          <cell r="Y91">
            <v>0</v>
          </cell>
          <cell r="AD91">
            <v>711</v>
          </cell>
          <cell r="AF91">
            <v>0</v>
          </cell>
          <cell r="AR91">
            <v>2083</v>
          </cell>
          <cell r="AT91">
            <v>0</v>
          </cell>
          <cell r="AY91">
            <v>352</v>
          </cell>
          <cell r="BA91">
            <v>0</v>
          </cell>
          <cell r="BM91">
            <v>11248</v>
          </cell>
          <cell r="BO91">
            <v>0</v>
          </cell>
          <cell r="BT91">
            <v>1063</v>
          </cell>
          <cell r="BV91">
            <v>0</v>
          </cell>
        </row>
        <row r="146">
          <cell r="B146">
            <v>6276.1291700000002</v>
          </cell>
          <cell r="D146">
            <v>196.8</v>
          </cell>
          <cell r="I146">
            <v>163.3399</v>
          </cell>
          <cell r="K146">
            <v>0</v>
          </cell>
          <cell r="W146">
            <v>5157.0630499999997</v>
          </cell>
          <cell r="Y146">
            <v>109.20358999999999</v>
          </cell>
          <cell r="AD146">
            <v>163.33589999999998</v>
          </cell>
          <cell r="AF146">
            <v>0</v>
          </cell>
          <cell r="AR146">
            <v>887.50501999999994</v>
          </cell>
          <cell r="AT146">
            <v>43.201860000000003</v>
          </cell>
          <cell r="AY146">
            <v>6</v>
          </cell>
          <cell r="BA146">
            <v>0</v>
          </cell>
          <cell r="BM146">
            <v>6044.5680699999994</v>
          </cell>
          <cell r="BO146">
            <v>152.40545</v>
          </cell>
          <cell r="BT146">
            <v>169.33589999999998</v>
          </cell>
          <cell r="BV146">
            <v>0</v>
          </cell>
        </row>
      </sheetData>
      <sheetData sheetId="5">
        <row r="62">
          <cell r="B62">
            <v>1143</v>
          </cell>
          <cell r="D62">
            <v>0</v>
          </cell>
          <cell r="I62">
            <v>0</v>
          </cell>
          <cell r="K62">
            <v>0</v>
          </cell>
          <cell r="W62">
            <v>820</v>
          </cell>
          <cell r="Y62">
            <v>0</v>
          </cell>
          <cell r="AD62">
            <v>0</v>
          </cell>
          <cell r="AF62">
            <v>0</v>
          </cell>
          <cell r="AR62">
            <v>270</v>
          </cell>
          <cell r="AT62">
            <v>0</v>
          </cell>
          <cell r="AY62">
            <v>0</v>
          </cell>
          <cell r="BA62">
            <v>0</v>
          </cell>
          <cell r="BM62">
            <v>1090</v>
          </cell>
          <cell r="BO62">
            <v>0</v>
          </cell>
          <cell r="BT62">
            <v>0</v>
          </cell>
          <cell r="BV62">
            <v>0</v>
          </cell>
        </row>
        <row r="91">
          <cell r="B91">
            <v>43</v>
          </cell>
          <cell r="D91">
            <v>0</v>
          </cell>
          <cell r="I91">
            <v>0</v>
          </cell>
          <cell r="K91">
            <v>0</v>
          </cell>
          <cell r="W91">
            <v>41</v>
          </cell>
          <cell r="Y91">
            <v>0</v>
          </cell>
          <cell r="AD91">
            <v>0</v>
          </cell>
          <cell r="AF91">
            <v>0</v>
          </cell>
          <cell r="AR91">
            <v>43</v>
          </cell>
          <cell r="AT91">
            <v>0</v>
          </cell>
          <cell r="AY91">
            <v>0</v>
          </cell>
          <cell r="BA91">
            <v>0</v>
          </cell>
          <cell r="BM91">
            <v>84</v>
          </cell>
          <cell r="BO91">
            <v>0</v>
          </cell>
          <cell r="BT91">
            <v>0</v>
          </cell>
          <cell r="BV91">
            <v>0</v>
          </cell>
        </row>
        <row r="146">
          <cell r="B146">
            <v>0</v>
          </cell>
          <cell r="D146">
            <v>0</v>
          </cell>
          <cell r="I146">
            <v>0</v>
          </cell>
          <cell r="K146">
            <v>0</v>
          </cell>
          <cell r="W146">
            <v>0</v>
          </cell>
          <cell r="Y146">
            <v>0</v>
          </cell>
          <cell r="AD146">
            <v>0</v>
          </cell>
          <cell r="AF146">
            <v>0</v>
          </cell>
          <cell r="AR146">
            <v>0</v>
          </cell>
          <cell r="AT146">
            <v>0</v>
          </cell>
          <cell r="AY146">
            <v>0</v>
          </cell>
          <cell r="BA146">
            <v>0</v>
          </cell>
          <cell r="BM146">
            <v>0</v>
          </cell>
          <cell r="BO146">
            <v>0</v>
          </cell>
          <cell r="BT146">
            <v>0</v>
          </cell>
          <cell r="BV146">
            <v>0</v>
          </cell>
        </row>
      </sheetData>
      <sheetData sheetId="6"/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27"/>
  <sheetViews>
    <sheetView zoomScaleNormal="100" workbookViewId="0">
      <selection activeCell="C14" sqref="C14"/>
    </sheetView>
  </sheetViews>
  <sheetFormatPr defaultColWidth="8.85546875" defaultRowHeight="15"/>
  <cols>
    <col min="1" max="1" width="8.85546875" style="10"/>
    <col min="2" max="2" width="50.7109375" style="10" customWidth="1"/>
    <col min="3" max="4" width="26.7109375" style="10" customWidth="1"/>
    <col min="5" max="5" width="20.7109375" style="10" customWidth="1"/>
    <col min="6" max="6" width="30.7109375" style="10" customWidth="1"/>
    <col min="7" max="7" width="16.85546875" style="10" customWidth="1"/>
    <col min="8" max="8" width="13" style="10" customWidth="1"/>
    <col min="9" max="9" width="11.42578125" style="10" customWidth="1"/>
    <col min="10" max="10" width="13.5703125" style="10" customWidth="1"/>
    <col min="11" max="16384" width="8.85546875" style="10"/>
  </cols>
  <sheetData>
    <row r="2" spans="2:7">
      <c r="B2" s="69" t="s">
        <v>93</v>
      </c>
      <c r="C2" s="69"/>
      <c r="D2" s="69"/>
      <c r="E2" s="69"/>
      <c r="F2" s="69"/>
    </row>
    <row r="3" spans="2:7">
      <c r="B3" s="70" t="s">
        <v>43</v>
      </c>
      <c r="C3" s="71"/>
      <c r="D3" s="71"/>
      <c r="E3" s="71"/>
      <c r="F3" s="71"/>
    </row>
    <row r="4" spans="2:7">
      <c r="B4" s="11"/>
      <c r="C4" s="12"/>
      <c r="D4" s="12"/>
      <c r="E4" s="12"/>
      <c r="F4" s="12"/>
    </row>
    <row r="5" spans="2:7">
      <c r="B5" s="66"/>
      <c r="C5" s="66"/>
      <c r="D5" s="66"/>
      <c r="E5" s="66"/>
      <c r="F5" s="66"/>
    </row>
    <row r="6" spans="2:7" ht="15" customHeight="1">
      <c r="B6" s="65" t="s">
        <v>14</v>
      </c>
      <c r="C6" s="65"/>
      <c r="D6" s="65"/>
      <c r="E6" s="65"/>
      <c r="F6" s="65"/>
    </row>
    <row r="7" spans="2:7" ht="42.6" customHeight="1">
      <c r="B7" s="35" t="s">
        <v>79</v>
      </c>
      <c r="C7" s="14" t="s">
        <v>5</v>
      </c>
      <c r="D7" s="14" t="s">
        <v>6</v>
      </c>
      <c r="E7" s="14" t="s">
        <v>7</v>
      </c>
      <c r="F7" s="14" t="s">
        <v>10</v>
      </c>
    </row>
    <row r="8" spans="2:7" ht="15" customHeight="1">
      <c r="B8" s="15" t="s">
        <v>0</v>
      </c>
      <c r="C8" s="16">
        <f>+'[1]Titolo1 SpeseCorrenti-Missio.10'!$B$62</f>
        <v>0</v>
      </c>
      <c r="D8" s="16">
        <f>+'[1]Titolo1 SpeseCorrenti-Missio.10'!$B$91</f>
        <v>2.5</v>
      </c>
      <c r="E8" s="16">
        <f>+'[1]Titolo1 SpeseCorrenti-Missio.10'!$B$146</f>
        <v>22.49108</v>
      </c>
      <c r="F8" s="45">
        <f t="shared" ref="F8:F12" si="0">SUM(C8:E8)</f>
        <v>24.99108</v>
      </c>
      <c r="G8" s="10" t="s">
        <v>9</v>
      </c>
    </row>
    <row r="9" spans="2:7" ht="15" customHeight="1">
      <c r="B9" s="15" t="s">
        <v>1</v>
      </c>
      <c r="C9" s="16">
        <f>+'[1]Titolo1 SpeseCorrenti-Missio.10'!$D$62</f>
        <v>2493473.5331300003</v>
      </c>
      <c r="D9" s="16">
        <f>+'[1]Titolo1 SpeseCorrenti-Missio.10'!$D$91</f>
        <v>872249.29595000017</v>
      </c>
      <c r="E9" s="16">
        <f>+'[1]Titolo1 SpeseCorrenti-Missio.10'!$D$146</f>
        <v>262199.60560999997</v>
      </c>
      <c r="F9" s="45">
        <f t="shared" si="0"/>
        <v>3627922.4346900005</v>
      </c>
    </row>
    <row r="10" spans="2:7" ht="15" customHeight="1">
      <c r="B10" s="15" t="s">
        <v>2</v>
      </c>
      <c r="C10" s="16">
        <f>+'[1]Titolo1 SpeseCorrenti-Missio.10'!$F$62</f>
        <v>494.46566000000001</v>
      </c>
      <c r="D10" s="16">
        <f>+'[1]Titolo1 SpeseCorrenti-Missio.10'!$F$91</f>
        <v>0</v>
      </c>
      <c r="E10" s="16">
        <f>+'[1]Titolo1 SpeseCorrenti-Missio.10'!$F$146</f>
        <v>289.58540000000005</v>
      </c>
      <c r="F10" s="45">
        <f t="shared" si="0"/>
        <v>784.05106000000001</v>
      </c>
    </row>
    <row r="11" spans="2:7" ht="15" customHeight="1">
      <c r="B11" s="15" t="s">
        <v>3</v>
      </c>
      <c r="C11" s="16">
        <f>+'[1]Titolo1 SpeseCorrenti-Missio.10'!$H$62</f>
        <v>199.89233999999999</v>
      </c>
      <c r="D11" s="16">
        <f>+'[1]Titolo1 SpeseCorrenti-Missio.10'!$H$91</f>
        <v>14</v>
      </c>
      <c r="E11" s="16">
        <f>+'[1]Titolo1 SpeseCorrenti-Missio.10'!$H$146</f>
        <v>119</v>
      </c>
      <c r="F11" s="45">
        <f t="shared" si="0"/>
        <v>332.89233999999999</v>
      </c>
    </row>
    <row r="12" spans="2:7" ht="15" customHeight="1" thickBot="1">
      <c r="B12" s="15" t="s">
        <v>4</v>
      </c>
      <c r="C12" s="16">
        <f>+'[1]Titolo1 SpeseCorrenti-Missio.10'!$J$62</f>
        <v>522388.13905999996</v>
      </c>
      <c r="D12" s="16">
        <f>+'[1]Titolo1 SpeseCorrenti-Missio.10'!$J$91</f>
        <v>318666.95763000002</v>
      </c>
      <c r="E12" s="16">
        <f>+'[1]Titolo1 SpeseCorrenti-Missio.10'!$J$146</f>
        <v>323168.33770999999</v>
      </c>
      <c r="F12" s="45">
        <f t="shared" si="0"/>
        <v>1164223.4344000001</v>
      </c>
    </row>
    <row r="13" spans="2:7" ht="16.5" thickBot="1">
      <c r="B13" s="17" t="s">
        <v>8</v>
      </c>
      <c r="C13" s="36">
        <f>SUM(C8:C12)</f>
        <v>3016556.0301900003</v>
      </c>
      <c r="D13" s="36">
        <f t="shared" ref="D13:F13" si="1">SUM(D8:D12)</f>
        <v>1190932.7535800003</v>
      </c>
      <c r="E13" s="36">
        <f t="shared" si="1"/>
        <v>585799.01979999989</v>
      </c>
      <c r="F13" s="36">
        <f t="shared" si="1"/>
        <v>4793287.8035700005</v>
      </c>
    </row>
    <row r="14" spans="2:7">
      <c r="F14" s="49" t="s">
        <v>9</v>
      </c>
      <c r="G14" s="49" t="s">
        <v>9</v>
      </c>
    </row>
    <row r="15" spans="2:7">
      <c r="B15" s="66"/>
      <c r="C15" s="66"/>
      <c r="D15" s="66"/>
      <c r="E15" s="66"/>
      <c r="F15" s="66"/>
    </row>
    <row r="16" spans="2:7">
      <c r="B16" s="65" t="s">
        <v>15</v>
      </c>
      <c r="C16" s="65"/>
      <c r="D16" s="65"/>
      <c r="E16" s="65"/>
      <c r="F16" s="65"/>
    </row>
    <row r="17" spans="2:6" ht="52.9" customHeight="1">
      <c r="B17" s="35" t="s">
        <v>79</v>
      </c>
      <c r="C17" s="14" t="s">
        <v>5</v>
      </c>
      <c r="D17" s="14" t="s">
        <v>6</v>
      </c>
      <c r="E17" s="14" t="s">
        <v>7</v>
      </c>
      <c r="F17" s="14" t="s">
        <v>10</v>
      </c>
    </row>
    <row r="18" spans="2:6" ht="15" customHeight="1">
      <c r="B18" s="15" t="s">
        <v>0</v>
      </c>
      <c r="C18" s="16">
        <f>+'[1]Titolo1 SpeseCorrenti-Missio.10'!$Q$62</f>
        <v>0</v>
      </c>
      <c r="D18" s="16">
        <f>+'[1]Titolo1 SpeseCorrenti-Missio.10'!$Q$91</f>
        <v>0</v>
      </c>
      <c r="E18" s="16">
        <f>+'[1]Titolo1 SpeseCorrenti-Missio.10'!$Q$146</f>
        <v>0</v>
      </c>
      <c r="F18" s="45">
        <f t="shared" ref="F18:F22" si="2">SUM(C18:E18)</f>
        <v>0</v>
      </c>
    </row>
    <row r="19" spans="2:6" ht="15" customHeight="1">
      <c r="B19" s="15" t="s">
        <v>1</v>
      </c>
      <c r="C19" s="16">
        <f>+'[1]Titolo1 SpeseCorrenti-Missio.10'!$S$62</f>
        <v>85811.816119999989</v>
      </c>
      <c r="D19" s="16">
        <f>+'[1]Titolo1 SpeseCorrenti-Missio.10'!$S$91</f>
        <v>15090.607540000001</v>
      </c>
      <c r="E19" s="16">
        <f>+'[1]Titolo1 SpeseCorrenti-Missio.10'!$S$146</f>
        <v>147310.17820000002</v>
      </c>
      <c r="F19" s="45">
        <f t="shared" si="2"/>
        <v>248212.60186</v>
      </c>
    </row>
    <row r="20" spans="2:6" ht="15" customHeight="1">
      <c r="B20" s="15" t="s">
        <v>2</v>
      </c>
      <c r="C20" s="16">
        <f>+'[1]Titolo1 SpeseCorrenti-Missio.10'!$U$62</f>
        <v>51.115780000000001</v>
      </c>
      <c r="D20" s="16">
        <f>+'[1]Titolo1 SpeseCorrenti-Missio.10'!$U$91</f>
        <v>430</v>
      </c>
      <c r="E20" s="16">
        <f>+'[1]Titolo1 SpeseCorrenti-Missio.10'!$U$146</f>
        <v>0.13059999999999999</v>
      </c>
      <c r="F20" s="45">
        <f t="shared" si="2"/>
        <v>481.24637999999999</v>
      </c>
    </row>
    <row r="21" spans="2:6" ht="15" customHeight="1">
      <c r="B21" s="15" t="s">
        <v>3</v>
      </c>
      <c r="C21" s="16">
        <f>+'[1]Titolo1 SpeseCorrenti-Missio.10'!$W$62</f>
        <v>244.31630999999999</v>
      </c>
      <c r="D21" s="16">
        <f>+'[1]Titolo1 SpeseCorrenti-Missio.10'!$W$91</f>
        <v>0</v>
      </c>
      <c r="E21" s="16">
        <f>+'[1]Titolo1 SpeseCorrenti-Missio.10'!$W$146</f>
        <v>1420.0450000000001</v>
      </c>
      <c r="F21" s="45">
        <f t="shared" si="2"/>
        <v>1664.36131</v>
      </c>
    </row>
    <row r="22" spans="2:6" ht="15" customHeight="1" thickBot="1">
      <c r="B22" s="15" t="s">
        <v>4</v>
      </c>
      <c r="C22" s="16">
        <f>+'[1]Titolo1 SpeseCorrenti-Missio.10'!$Y$62</f>
        <v>11916.960160000001</v>
      </c>
      <c r="D22" s="16">
        <f>+'[1]Titolo1 SpeseCorrenti-Missio.10'!$Y$91</f>
        <v>5876.8581800000002</v>
      </c>
      <c r="E22" s="16">
        <f>+'[1]Titolo1 SpeseCorrenti-Missio.10'!$Y$146</f>
        <v>13089.03242</v>
      </c>
      <c r="F22" s="45">
        <f t="shared" si="2"/>
        <v>30882.850760000001</v>
      </c>
    </row>
    <row r="23" spans="2:6" ht="16.5" thickBot="1">
      <c r="B23" s="17" t="s">
        <v>8</v>
      </c>
      <c r="C23" s="36">
        <f>SUM(C18:C22)</f>
        <v>98024.208369999978</v>
      </c>
      <c r="D23" s="36">
        <f t="shared" ref="D23:F23" si="3">SUM(D18:D22)</f>
        <v>21397.46572</v>
      </c>
      <c r="E23" s="36">
        <f t="shared" si="3"/>
        <v>161819.38622000004</v>
      </c>
      <c r="F23" s="36">
        <f t="shared" si="3"/>
        <v>281241.06030999997</v>
      </c>
    </row>
    <row r="24" spans="2:6">
      <c r="F24" s="49" t="s">
        <v>9</v>
      </c>
    </row>
    <row r="25" spans="2:6">
      <c r="B25" s="66" t="s">
        <v>9</v>
      </c>
      <c r="C25" s="66"/>
      <c r="D25" s="66"/>
      <c r="E25" s="66"/>
      <c r="F25" s="66"/>
    </row>
    <row r="26" spans="2:6">
      <c r="B26" s="65" t="s">
        <v>16</v>
      </c>
      <c r="C26" s="65"/>
      <c r="D26" s="65"/>
      <c r="E26" s="65"/>
      <c r="F26" s="65"/>
    </row>
    <row r="27" spans="2:6" ht="51.75" customHeight="1">
      <c r="B27" s="35" t="s">
        <v>79</v>
      </c>
      <c r="C27" s="14" t="s">
        <v>5</v>
      </c>
      <c r="D27" s="14" t="s">
        <v>6</v>
      </c>
      <c r="E27" s="14" t="s">
        <v>7</v>
      </c>
      <c r="F27" s="14" t="s">
        <v>10</v>
      </c>
    </row>
    <row r="28" spans="2:6" ht="15" customHeight="1">
      <c r="B28" s="15" t="s">
        <v>0</v>
      </c>
      <c r="C28" s="16">
        <f>+'[1]Titolo1 SpeseCorrenti-Missio.10'!$AF$62</f>
        <v>0</v>
      </c>
      <c r="D28" s="16">
        <f>+'[1]Titolo1 SpeseCorrenti-Missio.10'!$AF$91</f>
        <v>2.5</v>
      </c>
      <c r="E28" s="16">
        <f>+'[1]Titolo1 SpeseCorrenti-Missio.10'!$AF$146</f>
        <v>22.49108</v>
      </c>
      <c r="F28" s="45">
        <f t="shared" ref="F28:F32" si="4">SUM(C28:E28)</f>
        <v>24.99108</v>
      </c>
    </row>
    <row r="29" spans="2:6" ht="15" customHeight="1">
      <c r="B29" s="15" t="s">
        <v>1</v>
      </c>
      <c r="C29" s="16">
        <f>+'[1]Titolo1 SpeseCorrenti-Missio.10'!$AH$62</f>
        <v>2579285.3492499995</v>
      </c>
      <c r="D29" s="16">
        <f>+'[1]Titolo1 SpeseCorrenti-Missio.10'!$AH$91</f>
        <v>887381.96052000008</v>
      </c>
      <c r="E29" s="16">
        <f>+'[1]Titolo1 SpeseCorrenti-Missio.10'!$AH$146</f>
        <v>409509.78380999994</v>
      </c>
      <c r="F29" s="45">
        <f t="shared" si="4"/>
        <v>3876177.0935799996</v>
      </c>
    </row>
    <row r="30" spans="2:6" ht="15" customHeight="1">
      <c r="B30" s="15" t="s">
        <v>2</v>
      </c>
      <c r="C30" s="16">
        <f>+'[1]Titolo1 SpeseCorrenti-Missio.10'!$AJ$62</f>
        <v>545.58143999999993</v>
      </c>
      <c r="D30" s="16">
        <f>+'[1]Titolo1 SpeseCorrenti-Missio.10'!$AJ$91</f>
        <v>430</v>
      </c>
      <c r="E30" s="16">
        <f>+'[1]Titolo1 SpeseCorrenti-Missio.10'!$AJ$146</f>
        <v>289.71600000000007</v>
      </c>
      <c r="F30" s="45">
        <f t="shared" si="4"/>
        <v>1265.2974400000001</v>
      </c>
    </row>
    <row r="31" spans="2:6" ht="15" customHeight="1">
      <c r="B31" s="15" t="s">
        <v>3</v>
      </c>
      <c r="C31" s="16">
        <f>+'[1]Titolo1 SpeseCorrenti-Missio.10'!$AL$62</f>
        <v>444.20864999999998</v>
      </c>
      <c r="D31" s="16">
        <f>+'[1]Titolo1 SpeseCorrenti-Missio.10'!$AL$91</f>
        <v>14</v>
      </c>
      <c r="E31" s="16">
        <f>+'[1]Titolo1 SpeseCorrenti-Missio.10'!$AL$146</f>
        <v>1539.0450000000001</v>
      </c>
      <c r="F31" s="45">
        <f t="shared" si="4"/>
        <v>1997.2536500000001</v>
      </c>
    </row>
    <row r="32" spans="2:6" ht="15" customHeight="1" thickBot="1">
      <c r="B32" s="15" t="s">
        <v>4</v>
      </c>
      <c r="C32" s="16">
        <f>+'[1]Titolo1 SpeseCorrenti-Missio.10'!$AN$62</f>
        <v>534305.09921999997</v>
      </c>
      <c r="D32" s="16">
        <f>+'[1]Titolo1 SpeseCorrenti-Missio.10'!$AN$91</f>
        <v>324543.81580999994</v>
      </c>
      <c r="E32" s="16">
        <f>+'[1]Titolo1 SpeseCorrenti-Missio.10'!$AN$146</f>
        <v>336261.36612999998</v>
      </c>
      <c r="F32" s="45">
        <f t="shared" si="4"/>
        <v>1195110.2811599998</v>
      </c>
    </row>
    <row r="33" spans="2:10" ht="16.5" thickBot="1">
      <c r="B33" s="17" t="s">
        <v>8</v>
      </c>
      <c r="C33" s="36">
        <f>SUM(C28:C32)</f>
        <v>3114580.2385599995</v>
      </c>
      <c r="D33" s="36">
        <f t="shared" ref="D33:F33" si="5">SUM(D28:D32)</f>
        <v>1212372.27633</v>
      </c>
      <c r="E33" s="36">
        <f t="shared" si="5"/>
        <v>747622.40201999992</v>
      </c>
      <c r="F33" s="36">
        <f t="shared" si="5"/>
        <v>5074574.9169099992</v>
      </c>
      <c r="G33" s="49" t="s">
        <v>102</v>
      </c>
      <c r="H33" s="49" t="s">
        <v>9</v>
      </c>
      <c r="I33" s="49" t="s">
        <v>9</v>
      </c>
      <c r="J33" s="49" t="s">
        <v>9</v>
      </c>
    </row>
    <row r="34" spans="2:10">
      <c r="B34" s="66"/>
      <c r="C34" s="66"/>
      <c r="D34" s="66"/>
      <c r="E34" s="66"/>
      <c r="F34" s="66"/>
      <c r="G34" s="49" t="s">
        <v>9</v>
      </c>
    </row>
    <row r="35" spans="2:10">
      <c r="B35" s="66"/>
      <c r="C35" s="66"/>
      <c r="D35" s="66"/>
      <c r="E35" s="66"/>
      <c r="F35" s="66"/>
    </row>
    <row r="36" spans="2:10">
      <c r="B36" s="65" t="s">
        <v>12</v>
      </c>
      <c r="C36" s="65"/>
      <c r="D36" s="65"/>
      <c r="E36" s="65"/>
      <c r="F36" s="65"/>
    </row>
    <row r="37" spans="2:10" ht="31.5">
      <c r="B37" s="35" t="s">
        <v>79</v>
      </c>
      <c r="C37" s="14" t="s">
        <v>5</v>
      </c>
      <c r="D37" s="14" t="s">
        <v>6</v>
      </c>
      <c r="E37" s="14" t="s">
        <v>7</v>
      </c>
      <c r="F37" s="14" t="s">
        <v>10</v>
      </c>
    </row>
    <row r="38" spans="2:10" ht="15" customHeight="1">
      <c r="B38" s="15" t="s">
        <v>0</v>
      </c>
      <c r="C38" s="16">
        <f>+'[1]Titolo1 SpeseCorrenti-Missio.10'!$AU$62</f>
        <v>0</v>
      </c>
      <c r="D38" s="16">
        <f>+'[1]Titolo1 SpeseCorrenti-Missio.10'!$AU$91</f>
        <v>0</v>
      </c>
      <c r="E38" s="16">
        <f>+'[1]Titolo1 SpeseCorrenti-Missio.10'!$AU$146</f>
        <v>0</v>
      </c>
      <c r="F38" s="45">
        <f t="shared" ref="F38:F42" si="6">SUM(C38:E38)</f>
        <v>0</v>
      </c>
    </row>
    <row r="39" spans="2:10" ht="15" customHeight="1">
      <c r="B39" s="15" t="s">
        <v>1</v>
      </c>
      <c r="C39" s="16">
        <f>+'[1]Titolo1 SpeseCorrenti-Missio.10'!$AW$62</f>
        <v>1426450.8918299999</v>
      </c>
      <c r="D39" s="16">
        <f>+'[1]Titolo1 SpeseCorrenti-Missio.10'!$AW$91</f>
        <v>714888.87745000015</v>
      </c>
      <c r="E39" s="16">
        <f>+'[1]Titolo1 SpeseCorrenti-Missio.10'!$AW$146</f>
        <v>152576.56573999999</v>
      </c>
      <c r="F39" s="45">
        <f t="shared" si="6"/>
        <v>2293916.3350200001</v>
      </c>
    </row>
    <row r="40" spans="2:10" ht="15" customHeight="1">
      <c r="B40" s="15" t="s">
        <v>2</v>
      </c>
      <c r="C40" s="16">
        <f>+'[1]Titolo1 SpeseCorrenti-Missio.10'!$AY$62</f>
        <v>457.46566000000001</v>
      </c>
      <c r="D40" s="16">
        <f>+'[1]Titolo1 SpeseCorrenti-Missio.10'!$AY$91</f>
        <v>0</v>
      </c>
      <c r="E40" s="16">
        <f>+'[1]Titolo1 SpeseCorrenti-Missio.10'!$AY$146</f>
        <v>289.58540000000005</v>
      </c>
      <c r="F40" s="45">
        <f t="shared" si="6"/>
        <v>747.05106000000001</v>
      </c>
    </row>
    <row r="41" spans="2:10" ht="15" customHeight="1">
      <c r="B41" s="15" t="s">
        <v>3</v>
      </c>
      <c r="C41" s="16">
        <f>+'[1]Titolo1 SpeseCorrenti-Missio.10'!$BA$62</f>
        <v>141.50702999999999</v>
      </c>
      <c r="D41" s="16">
        <f>+'[1]Titolo1 SpeseCorrenti-Missio.10'!$BA$91</f>
        <v>1</v>
      </c>
      <c r="E41" s="16">
        <f>+'[1]Titolo1 SpeseCorrenti-Missio.10'!$BA$146</f>
        <v>103</v>
      </c>
      <c r="F41" s="45">
        <f t="shared" si="6"/>
        <v>245.50702999999999</v>
      </c>
    </row>
    <row r="42" spans="2:10" ht="15" customHeight="1" thickBot="1">
      <c r="B42" s="15" t="s">
        <v>4</v>
      </c>
      <c r="C42" s="16">
        <f>+'[1]Titolo1 SpeseCorrenti-Missio.10'!$BC$62</f>
        <v>395130.93190000008</v>
      </c>
      <c r="D42" s="16">
        <f>+'[1]Titolo1 SpeseCorrenti-Missio.10'!$BC$91</f>
        <v>204391.38634999999</v>
      </c>
      <c r="E42" s="16">
        <f>+'[1]Titolo1 SpeseCorrenti-Missio.10'!$BC$146</f>
        <v>169905.70467000001</v>
      </c>
      <c r="F42" s="45">
        <f t="shared" si="6"/>
        <v>769428.02292000002</v>
      </c>
    </row>
    <row r="43" spans="2:10" ht="16.5" thickBot="1">
      <c r="B43" s="17" t="s">
        <v>8</v>
      </c>
      <c r="C43" s="36">
        <f>SUM(C38:C42)</f>
        <v>1822180.79642</v>
      </c>
      <c r="D43" s="36">
        <f t="shared" ref="D43:F43" si="7">SUM(D38:D42)</f>
        <v>919281.26380000007</v>
      </c>
      <c r="E43" s="36">
        <f t="shared" si="7"/>
        <v>322874.85580999998</v>
      </c>
      <c r="F43" s="36">
        <f t="shared" si="7"/>
        <v>3064336.91603</v>
      </c>
    </row>
    <row r="44" spans="2:10">
      <c r="F44" s="49" t="s">
        <v>9</v>
      </c>
    </row>
    <row r="45" spans="2:10">
      <c r="B45" s="66"/>
      <c r="C45" s="66"/>
      <c r="D45" s="66"/>
      <c r="E45" s="66"/>
      <c r="F45" s="66"/>
    </row>
    <row r="46" spans="2:10">
      <c r="B46" s="19" t="s">
        <v>22</v>
      </c>
      <c r="C46" s="19"/>
      <c r="D46" s="19"/>
      <c r="E46" s="19"/>
      <c r="F46" s="19"/>
    </row>
    <row r="47" spans="2:10" ht="31.5">
      <c r="B47" s="35" t="s">
        <v>79</v>
      </c>
      <c r="C47" s="14" t="s">
        <v>5</v>
      </c>
      <c r="D47" s="14" t="s">
        <v>6</v>
      </c>
      <c r="E47" s="14" t="s">
        <v>7</v>
      </c>
      <c r="F47" s="14" t="s">
        <v>10</v>
      </c>
    </row>
    <row r="48" spans="2:10" ht="15" customHeight="1">
      <c r="B48" s="15" t="s">
        <v>0</v>
      </c>
      <c r="C48" s="16">
        <f>+'[1]Titolo1 SpeseCorrenti-Missio.10'!$BJ$62</f>
        <v>0</v>
      </c>
      <c r="D48" s="16">
        <f>+'[1]Titolo1 SpeseCorrenti-Missio.10'!$BJ$91</f>
        <v>0</v>
      </c>
      <c r="E48" s="16">
        <f>+'[1]Titolo1 SpeseCorrenti-Missio.10'!$BJ$146</f>
        <v>0</v>
      </c>
      <c r="F48" s="45">
        <f t="shared" ref="F48:F52" si="8">SUM(C48:E48)</f>
        <v>0</v>
      </c>
    </row>
    <row r="49" spans="2:10" ht="15" customHeight="1">
      <c r="B49" s="15" t="s">
        <v>1</v>
      </c>
      <c r="C49" s="16">
        <f>+'[1]Titolo1 SpeseCorrenti-Missio.10'!$BL$62</f>
        <v>59064.505219999999</v>
      </c>
      <c r="D49" s="16">
        <f>+'[1]Titolo1 SpeseCorrenti-Missio.10'!$BL$91</f>
        <v>1170.0801300000001</v>
      </c>
      <c r="E49" s="16">
        <f>+'[1]Titolo1 SpeseCorrenti-Missio.10'!$BL$146</f>
        <v>74018.622040000002</v>
      </c>
      <c r="F49" s="45">
        <f t="shared" si="8"/>
        <v>134253.20739</v>
      </c>
    </row>
    <row r="50" spans="2:10" ht="15" customHeight="1">
      <c r="B50" s="15" t="s">
        <v>2</v>
      </c>
      <c r="C50" s="16">
        <f>+'[1]Titolo1 SpeseCorrenti-Missio.10'!$BN$62</f>
        <v>51.115780000000001</v>
      </c>
      <c r="D50" s="16">
        <f>+'[1]Titolo1 SpeseCorrenti-Missio.10'!$BN$91</f>
        <v>215</v>
      </c>
      <c r="E50" s="16">
        <f>+'[1]Titolo1 SpeseCorrenti-Missio.10'!$BN$146</f>
        <v>0.13059999999999999</v>
      </c>
      <c r="F50" s="45">
        <f t="shared" si="8"/>
        <v>266.24637999999999</v>
      </c>
    </row>
    <row r="51" spans="2:10" ht="15" customHeight="1">
      <c r="B51" s="15" t="s">
        <v>3</v>
      </c>
      <c r="C51" s="16">
        <f>+'[1]Titolo1 SpeseCorrenti-Missio.10'!$BP$62</f>
        <v>37.5</v>
      </c>
      <c r="D51" s="16">
        <f>+'[1]Titolo1 SpeseCorrenti-Missio.10'!$BP$91</f>
        <v>0</v>
      </c>
      <c r="E51" s="16">
        <f>+'[1]Titolo1 SpeseCorrenti-Missio.10'!$BP$146</f>
        <v>1397.5373399999999</v>
      </c>
      <c r="F51" s="45">
        <f t="shared" si="8"/>
        <v>1435.0373399999999</v>
      </c>
    </row>
    <row r="52" spans="2:10" ht="15" customHeight="1" thickBot="1">
      <c r="B52" s="15" t="s">
        <v>4</v>
      </c>
      <c r="C52" s="16">
        <f>+'[1]Titolo1 SpeseCorrenti-Missio.10'!$BR$62</f>
        <v>10958.28493</v>
      </c>
      <c r="D52" s="16">
        <f>+'[1]Titolo1 SpeseCorrenti-Missio.10'!$BR$91</f>
        <v>643.96500000000003</v>
      </c>
      <c r="E52" s="16">
        <f>+'[1]Titolo1 SpeseCorrenti-Missio.10'!$BR$146</f>
        <v>2875.1593599999997</v>
      </c>
      <c r="F52" s="45">
        <f t="shared" si="8"/>
        <v>14477.40929</v>
      </c>
    </row>
    <row r="53" spans="2:10" ht="16.5" thickBot="1">
      <c r="B53" s="17" t="s">
        <v>8</v>
      </c>
      <c r="C53" s="36">
        <f>SUM(C48:C52)</f>
        <v>70111.405929999994</v>
      </c>
      <c r="D53" s="36">
        <f t="shared" ref="D53:F53" si="9">SUM(D48:D52)</f>
        <v>2029.04513</v>
      </c>
      <c r="E53" s="36">
        <f t="shared" si="9"/>
        <v>78291.449340000006</v>
      </c>
      <c r="F53" s="36">
        <f t="shared" si="9"/>
        <v>150431.90040000001</v>
      </c>
    </row>
    <row r="54" spans="2:10">
      <c r="F54" s="49" t="s">
        <v>9</v>
      </c>
    </row>
    <row r="55" spans="2:10">
      <c r="B55" s="66"/>
      <c r="C55" s="66"/>
      <c r="D55" s="66"/>
      <c r="E55" s="66"/>
      <c r="F55" s="66"/>
    </row>
    <row r="56" spans="2:10">
      <c r="B56" s="65" t="s">
        <v>17</v>
      </c>
      <c r="C56" s="65"/>
      <c r="D56" s="65"/>
      <c r="E56" s="65"/>
      <c r="F56" s="65"/>
    </row>
    <row r="57" spans="2:10" ht="31.5">
      <c r="B57" s="35" t="s">
        <v>79</v>
      </c>
      <c r="C57" s="14" t="s">
        <v>5</v>
      </c>
      <c r="D57" s="14" t="s">
        <v>6</v>
      </c>
      <c r="E57" s="14" t="s">
        <v>7</v>
      </c>
      <c r="F57" s="14" t="s">
        <v>10</v>
      </c>
    </row>
    <row r="58" spans="2:10" ht="15" customHeight="1">
      <c r="B58" s="15" t="s">
        <v>0</v>
      </c>
      <c r="C58" s="16">
        <f>SUM(C38,C48)</f>
        <v>0</v>
      </c>
      <c r="D58" s="16">
        <f t="shared" ref="D58:E58" si="10">SUM(D38,D48)</f>
        <v>0</v>
      </c>
      <c r="E58" s="16">
        <f t="shared" si="10"/>
        <v>0</v>
      </c>
      <c r="F58" s="45">
        <f t="shared" ref="F58:F62" si="11">SUM(C58:E58)</f>
        <v>0</v>
      </c>
    </row>
    <row r="59" spans="2:10" ht="15" customHeight="1">
      <c r="B59" s="15" t="s">
        <v>1</v>
      </c>
      <c r="C59" s="16">
        <f t="shared" ref="C59:E62" si="12">SUM(C39,C49)</f>
        <v>1485515.3970499998</v>
      </c>
      <c r="D59" s="16">
        <f t="shared" si="12"/>
        <v>716058.95758000016</v>
      </c>
      <c r="E59" s="16">
        <f t="shared" si="12"/>
        <v>226595.18777999998</v>
      </c>
      <c r="F59" s="45">
        <f t="shared" si="11"/>
        <v>2428169.5424099998</v>
      </c>
      <c r="G59" s="49"/>
      <c r="H59" s="49"/>
      <c r="I59" s="49"/>
      <c r="J59" s="49"/>
    </row>
    <row r="60" spans="2:10" ht="15" customHeight="1">
      <c r="B60" s="15" t="s">
        <v>2</v>
      </c>
      <c r="C60" s="16">
        <f t="shared" si="12"/>
        <v>508.58144000000004</v>
      </c>
      <c r="D60" s="16">
        <f t="shared" si="12"/>
        <v>215</v>
      </c>
      <c r="E60" s="16">
        <f t="shared" si="12"/>
        <v>289.71600000000007</v>
      </c>
      <c r="F60" s="45">
        <f t="shared" si="11"/>
        <v>1013.2974400000001</v>
      </c>
      <c r="G60" s="49"/>
      <c r="H60" s="49"/>
      <c r="I60" s="49"/>
      <c r="J60" s="49"/>
    </row>
    <row r="61" spans="2:10" ht="15" customHeight="1">
      <c r="B61" s="15" t="s">
        <v>3</v>
      </c>
      <c r="C61" s="16">
        <f t="shared" si="12"/>
        <v>179.00702999999999</v>
      </c>
      <c r="D61" s="16">
        <f t="shared" si="12"/>
        <v>1</v>
      </c>
      <c r="E61" s="16">
        <f t="shared" si="12"/>
        <v>1500.5373399999999</v>
      </c>
      <c r="F61" s="45">
        <f>SUM(C61:E61)</f>
        <v>1680.5443699999998</v>
      </c>
      <c r="G61" s="49"/>
      <c r="H61" s="49"/>
      <c r="I61" s="49"/>
      <c r="J61" s="49"/>
    </row>
    <row r="62" spans="2:10" ht="15" customHeight="1" thickBot="1">
      <c r="B62" s="15" t="s">
        <v>4</v>
      </c>
      <c r="C62" s="16">
        <f t="shared" si="12"/>
        <v>406089.21683000011</v>
      </c>
      <c r="D62" s="16">
        <f t="shared" si="12"/>
        <v>205035.35134999998</v>
      </c>
      <c r="E62" s="16">
        <f t="shared" si="12"/>
        <v>172780.86403</v>
      </c>
      <c r="F62" s="45">
        <f t="shared" si="11"/>
        <v>783905.43221</v>
      </c>
      <c r="G62" s="49"/>
      <c r="H62" s="49"/>
      <c r="I62" s="49"/>
      <c r="J62" s="49"/>
    </row>
    <row r="63" spans="2:10" ht="16.5" thickBot="1">
      <c r="B63" s="17" t="s">
        <v>8</v>
      </c>
      <c r="C63" s="36">
        <f>SUM(C58:C62)</f>
        <v>1892292.2023499999</v>
      </c>
      <c r="D63" s="36">
        <f t="shared" ref="D63:F63" si="13">SUM(D58:D62)</f>
        <v>921310.30893000017</v>
      </c>
      <c r="E63" s="36">
        <f t="shared" si="13"/>
        <v>401166.30514999997</v>
      </c>
      <c r="F63" s="36">
        <f t="shared" si="13"/>
        <v>3214768.8164299997</v>
      </c>
      <c r="G63" s="49"/>
      <c r="H63" s="49"/>
      <c r="I63" s="49"/>
      <c r="J63" s="49"/>
    </row>
    <row r="64" spans="2:10" s="34" customFormat="1">
      <c r="F64" s="52" t="s">
        <v>9</v>
      </c>
    </row>
    <row r="65" spans="2:8" s="34" customFormat="1"/>
    <row r="66" spans="2:8">
      <c r="B66" s="68" t="s">
        <v>46</v>
      </c>
      <c r="C66" s="68"/>
      <c r="D66" s="68"/>
      <c r="E66" s="68"/>
      <c r="F66" s="68"/>
    </row>
    <row r="67" spans="2:8" ht="31.5">
      <c r="B67" s="35" t="s">
        <v>79</v>
      </c>
      <c r="C67" s="14" t="s">
        <v>5</v>
      </c>
      <c r="D67" s="14" t="s">
        <v>6</v>
      </c>
      <c r="E67" s="14" t="s">
        <v>7</v>
      </c>
      <c r="F67" s="14" t="s">
        <v>10</v>
      </c>
    </row>
    <row r="68" spans="2:8" ht="15" customHeight="1">
      <c r="B68" s="15" t="s">
        <v>0</v>
      </c>
      <c r="C68" s="16">
        <f>+'[1]Titolo1 SpeseCorrenti-Missio.10'!$CN$62</f>
        <v>0</v>
      </c>
      <c r="D68" s="16">
        <f>+'[1]Titolo1 SpeseCorrenti-Missio.10'!$CN$91</f>
        <v>1.99932</v>
      </c>
      <c r="E68" s="16">
        <f>+'[1]Titolo1 SpeseCorrenti-Missio.10'!$CN$146</f>
        <v>0</v>
      </c>
      <c r="F68" s="45">
        <f t="shared" ref="F68:F73" si="14">SUM(C68:E68)</f>
        <v>1.99932</v>
      </c>
      <c r="G68" s="49"/>
    </row>
    <row r="69" spans="2:8" ht="15" customHeight="1">
      <c r="B69" s="15" t="s">
        <v>1</v>
      </c>
      <c r="C69" s="16">
        <f>+'[1]Titolo1 SpeseCorrenti-Missio.10'!$CP$62</f>
        <v>335304.65273999999</v>
      </c>
      <c r="D69" s="16">
        <f>+'[1]Titolo1 SpeseCorrenti-Missio.10'!$CP$91</f>
        <v>133367.62931999998</v>
      </c>
      <c r="E69" s="16">
        <f>+'[1]Titolo1 SpeseCorrenti-Missio.10'!$CP$146</f>
        <v>45598.514049999998</v>
      </c>
      <c r="F69" s="45">
        <f>SUM(C69:E69)</f>
        <v>514270.79611</v>
      </c>
      <c r="G69" s="49"/>
    </row>
    <row r="70" spans="2:8" ht="15" customHeight="1">
      <c r="B70" s="15" t="s">
        <v>2</v>
      </c>
      <c r="C70" s="16">
        <f>+'[1]Titolo1 SpeseCorrenti-Missio.10'!$CR$62</f>
        <v>3</v>
      </c>
      <c r="D70" s="16">
        <f>+'[1]Titolo1 SpeseCorrenti-Missio.10'!$CR$91</f>
        <v>0</v>
      </c>
      <c r="E70" s="16">
        <f>+'[1]Titolo1 SpeseCorrenti-Missio.10'!$CR$146</f>
        <v>0</v>
      </c>
      <c r="F70" s="45">
        <f t="shared" si="14"/>
        <v>3</v>
      </c>
      <c r="G70" s="49"/>
    </row>
    <row r="71" spans="2:8" ht="15" customHeight="1">
      <c r="B71" s="15" t="s">
        <v>3</v>
      </c>
      <c r="C71" s="16">
        <f>+'[1]Titolo1 SpeseCorrenti-Missio.10'!$CT$62</f>
        <v>122.10436</v>
      </c>
      <c r="D71" s="16">
        <f>+'[1]Titolo1 SpeseCorrenti-Missio.10'!$CT$91</f>
        <v>0</v>
      </c>
      <c r="E71" s="16">
        <f>+'[1]Titolo1 SpeseCorrenti-Missio.10'!$CT$146</f>
        <v>240</v>
      </c>
      <c r="F71" s="45">
        <f t="shared" si="14"/>
        <v>362.10435999999999</v>
      </c>
      <c r="G71" s="49"/>
    </row>
    <row r="72" spans="2:8" ht="15" customHeight="1" thickBot="1">
      <c r="B72" s="15" t="s">
        <v>4</v>
      </c>
      <c r="C72" s="16">
        <f>+'[1]Titolo1 SpeseCorrenti-Missio.10'!$CV$62</f>
        <v>109732.60384</v>
      </c>
      <c r="D72" s="16">
        <f>+'[1]Titolo1 SpeseCorrenti-Missio.10'!$CV$91</f>
        <v>59648.871420000003</v>
      </c>
      <c r="E72" s="16">
        <f>+'[1]Titolo1 SpeseCorrenti-Missio.10'!$CV$146</f>
        <v>182726.53909999999</v>
      </c>
      <c r="F72" s="45">
        <f t="shared" si="14"/>
        <v>352108.01436000003</v>
      </c>
      <c r="G72" s="49"/>
    </row>
    <row r="73" spans="2:8" ht="16.5" thickBot="1">
      <c r="B73" s="17" t="s">
        <v>8</v>
      </c>
      <c r="C73" s="36">
        <f>SUM(C68:C72)</f>
        <v>445162.36093999998</v>
      </c>
      <c r="D73" s="36">
        <f t="shared" ref="D73:E73" si="15">SUM(D68:D72)</f>
        <v>193018.50005999999</v>
      </c>
      <c r="E73" s="36">
        <f t="shared" si="15"/>
        <v>228565.05314999999</v>
      </c>
      <c r="F73" s="37">
        <f t="shared" si="14"/>
        <v>866745.91415000008</v>
      </c>
    </row>
    <row r="74" spans="2:8">
      <c r="F74" s="49" t="s">
        <v>9</v>
      </c>
    </row>
    <row r="75" spans="2:8">
      <c r="B75" s="66"/>
      <c r="C75" s="66"/>
      <c r="D75" s="66"/>
      <c r="E75" s="66"/>
      <c r="F75" s="66"/>
    </row>
    <row r="76" spans="2:8">
      <c r="B76" s="20" t="s">
        <v>19</v>
      </c>
      <c r="C76" s="20"/>
      <c r="D76" s="20"/>
      <c r="E76" s="20"/>
      <c r="F76" s="20"/>
    </row>
    <row r="77" spans="2:8" ht="31.5">
      <c r="B77" s="35" t="s">
        <v>79</v>
      </c>
      <c r="C77" s="14" t="s">
        <v>5</v>
      </c>
      <c r="D77" s="14" t="s">
        <v>6</v>
      </c>
      <c r="E77" s="14" t="s">
        <v>7</v>
      </c>
      <c r="F77" s="14" t="s">
        <v>10</v>
      </c>
    </row>
    <row r="78" spans="2:8" ht="15" customHeight="1">
      <c r="B78" s="15" t="s">
        <v>0</v>
      </c>
      <c r="C78" s="16">
        <f>+'[1]Titolo1 SpeseCorrenti-Missio.10'!$DC$62</f>
        <v>0</v>
      </c>
      <c r="D78" s="16">
        <f>+'[1]Titolo1 SpeseCorrenti-Missio.10'!$DC$91</f>
        <v>0</v>
      </c>
      <c r="E78" s="16">
        <f>+'[1]Titolo1 SpeseCorrenti-Missio.10'!$DC$146</f>
        <v>0</v>
      </c>
      <c r="F78" s="45">
        <f t="shared" ref="F78:F83" si="16">SUM(C78:E78)</f>
        <v>0</v>
      </c>
      <c r="G78" s="49"/>
      <c r="H78" s="49"/>
    </row>
    <row r="79" spans="2:8" ht="15" customHeight="1">
      <c r="B79" s="15" t="s">
        <v>1</v>
      </c>
      <c r="C79" s="16">
        <f>+'[1]Titolo1 SpeseCorrenti-Missio.10'!$DE$62</f>
        <v>20136.820900000002</v>
      </c>
      <c r="D79" s="16">
        <f>+'[1]Titolo1 SpeseCorrenti-Missio.10'!$DE$91</f>
        <v>5964.21245</v>
      </c>
      <c r="E79" s="16">
        <f>+'[1]Titolo1 SpeseCorrenti-Missio.10'!$DE$146</f>
        <v>46922.959200000005</v>
      </c>
      <c r="F79" s="45">
        <f t="shared" si="16"/>
        <v>73023.99255000001</v>
      </c>
      <c r="G79" s="49"/>
      <c r="H79" s="49"/>
    </row>
    <row r="80" spans="2:8" ht="15" customHeight="1">
      <c r="B80" s="15" t="s">
        <v>2</v>
      </c>
      <c r="C80" s="16">
        <f>+'[1]Titolo1 SpeseCorrenti-Missio.10'!$DG$62</f>
        <v>0</v>
      </c>
      <c r="D80" s="16">
        <f>+'[1]Titolo1 SpeseCorrenti-Missio.10'!$DG$91</f>
        <v>0</v>
      </c>
      <c r="E80" s="16">
        <f>+'[1]Titolo1 SpeseCorrenti-Missio.10'!$DG$146</f>
        <v>0</v>
      </c>
      <c r="F80" s="45">
        <f t="shared" si="16"/>
        <v>0</v>
      </c>
      <c r="G80" s="49"/>
      <c r="H80" s="49"/>
    </row>
    <row r="81" spans="2:10" ht="15" customHeight="1">
      <c r="B81" s="15" t="s">
        <v>3</v>
      </c>
      <c r="C81" s="16">
        <f>+'[1]Titolo1 SpeseCorrenti-Missio.10'!$DI$62</f>
        <v>321.5</v>
      </c>
      <c r="D81" s="16">
        <f>+'[1]Titolo1 SpeseCorrenti-Missio.10'!$DI$91</f>
        <v>0</v>
      </c>
      <c r="E81" s="16">
        <f>+'[1]Titolo1 SpeseCorrenti-Missio.10'!$DI$146</f>
        <v>1116.32061</v>
      </c>
      <c r="F81" s="45">
        <f t="shared" si="16"/>
        <v>1437.82061</v>
      </c>
      <c r="G81" s="49"/>
      <c r="H81" s="49"/>
    </row>
    <row r="82" spans="2:10" ht="15" customHeight="1" thickBot="1">
      <c r="B82" s="15" t="s">
        <v>4</v>
      </c>
      <c r="C82" s="16">
        <f>+'[1]Titolo1 SpeseCorrenti-Missio.10'!$DK$62</f>
        <v>1257.53934</v>
      </c>
      <c r="D82" s="16">
        <f>+'[1]Titolo1 SpeseCorrenti-Missio.10'!$DK$91</f>
        <v>1179.25359</v>
      </c>
      <c r="E82" s="16">
        <f>+'[1]Titolo1 SpeseCorrenti-Missio.10'!$DK$146</f>
        <v>76.533119999999997</v>
      </c>
      <c r="F82" s="45">
        <f t="shared" si="16"/>
        <v>2513.3260500000001</v>
      </c>
      <c r="G82" s="49"/>
      <c r="H82" s="49"/>
    </row>
    <row r="83" spans="2:10" ht="16.5" thickBot="1">
      <c r="B83" s="17" t="s">
        <v>8</v>
      </c>
      <c r="C83" s="36">
        <f>SUM(C78:C82)</f>
        <v>21715.860240000002</v>
      </c>
      <c r="D83" s="36">
        <f t="shared" ref="D83:E83" si="17">SUM(D78:D82)</f>
        <v>7143.4660400000002</v>
      </c>
      <c r="E83" s="36">
        <f t="shared" si="17"/>
        <v>48115.812930000007</v>
      </c>
      <c r="F83" s="37">
        <f t="shared" si="16"/>
        <v>76975.139210000008</v>
      </c>
      <c r="G83" s="49"/>
    </row>
    <row r="84" spans="2:10">
      <c r="F84" s="49" t="s">
        <v>9</v>
      </c>
    </row>
    <row r="85" spans="2:10">
      <c r="B85" s="66"/>
      <c r="C85" s="66"/>
      <c r="D85" s="66"/>
      <c r="E85" s="66"/>
      <c r="F85" s="66"/>
      <c r="G85" s="49"/>
    </row>
    <row r="86" spans="2:10">
      <c r="B86" s="65" t="s">
        <v>20</v>
      </c>
      <c r="C86" s="65"/>
      <c r="D86" s="65"/>
      <c r="E86" s="65"/>
      <c r="F86" s="65"/>
    </row>
    <row r="87" spans="2:10" ht="31.5">
      <c r="B87" s="35" t="s">
        <v>79</v>
      </c>
      <c r="C87" s="14" t="s">
        <v>5</v>
      </c>
      <c r="D87" s="14" t="s">
        <v>6</v>
      </c>
      <c r="E87" s="14" t="s">
        <v>7</v>
      </c>
      <c r="F87" s="14" t="s">
        <v>10</v>
      </c>
    </row>
    <row r="88" spans="2:10" ht="15" customHeight="1">
      <c r="B88" s="15" t="s">
        <v>0</v>
      </c>
      <c r="C88" s="16">
        <f>+'[1]Titolo1 SpeseCorrenti-Missio.10'!$DR$62</f>
        <v>0</v>
      </c>
      <c r="D88" s="16">
        <f>+'[1]Titolo1 SpeseCorrenti-Missio.10'!$DR$91</f>
        <v>1.99932</v>
      </c>
      <c r="E88" s="16">
        <f>+'[1]Titolo1 SpeseCorrenti-Missio.10'!$DR$146</f>
        <v>0</v>
      </c>
      <c r="F88" s="45">
        <f>SUM(C88:E88)</f>
        <v>1.99932</v>
      </c>
      <c r="G88" s="49"/>
      <c r="H88" s="49"/>
      <c r="I88" s="49"/>
      <c r="J88" s="49"/>
    </row>
    <row r="89" spans="2:10" ht="15" customHeight="1">
      <c r="B89" s="15" t="s">
        <v>1</v>
      </c>
      <c r="C89" s="16">
        <f>+'[1]Titolo1 SpeseCorrenti-Missio.10'!$DT$62</f>
        <v>355441.47364000004</v>
      </c>
      <c r="D89" s="16">
        <f>+'[1]Titolo1 SpeseCorrenti-Missio.10'!$DT$91</f>
        <v>139331.84177</v>
      </c>
      <c r="E89" s="16">
        <f>SUM(E69,E79)</f>
        <v>92521.47325000001</v>
      </c>
      <c r="F89" s="45">
        <f>SUM(C89:E89)</f>
        <v>587294.78866000008</v>
      </c>
      <c r="G89" s="49"/>
      <c r="H89" s="49"/>
      <c r="I89" s="49"/>
      <c r="J89" s="49"/>
    </row>
    <row r="90" spans="2:10" ht="15" customHeight="1">
      <c r="B90" s="15" t="s">
        <v>2</v>
      </c>
      <c r="C90" s="16">
        <f>+'[1]Titolo1 SpeseCorrenti-Missio.10'!$DV$62</f>
        <v>3</v>
      </c>
      <c r="D90" s="16">
        <f>+'[1]Titolo1 SpeseCorrenti-Missio.10'!$DV$91</f>
        <v>0</v>
      </c>
      <c r="E90" s="16">
        <f>+'[1]Titolo1 SpeseCorrenti-Missio.10'!$DV$146</f>
        <v>0</v>
      </c>
      <c r="F90" s="45">
        <f>SUM(C90:E90)</f>
        <v>3</v>
      </c>
      <c r="G90" s="49"/>
      <c r="H90" s="49"/>
      <c r="I90" s="49"/>
      <c r="J90" s="49"/>
    </row>
    <row r="91" spans="2:10" ht="15" customHeight="1">
      <c r="B91" s="15" t="s">
        <v>3</v>
      </c>
      <c r="C91" s="16">
        <f>+'[1]Titolo1 SpeseCorrenti-Missio.10'!$DX$62</f>
        <v>443.60435999999999</v>
      </c>
      <c r="D91" s="16">
        <f>+'[1]Titolo1 SpeseCorrenti-Missio.10'!$DX$91</f>
        <v>0</v>
      </c>
      <c r="E91" s="16">
        <f>+'[1]Titolo1 SpeseCorrenti-Missio.10'!$DX$146</f>
        <v>1356.32061</v>
      </c>
      <c r="F91" s="45">
        <f>SUM(C91:E91)</f>
        <v>1799.92497</v>
      </c>
      <c r="G91" s="49"/>
      <c r="H91" s="49"/>
      <c r="I91" s="49"/>
      <c r="J91" s="49"/>
    </row>
    <row r="92" spans="2:10" ht="15" customHeight="1" thickBot="1">
      <c r="B92" s="15" t="s">
        <v>4</v>
      </c>
      <c r="C92" s="16">
        <f>+'[1]Titolo1 SpeseCorrenti-Missio.10'!$DZ$62</f>
        <v>110990.14318</v>
      </c>
      <c r="D92" s="16">
        <f>+'[1]Titolo1 SpeseCorrenti-Missio.10'!$DZ$91</f>
        <v>60828.125010000011</v>
      </c>
      <c r="E92" s="16">
        <f>SUM(E72,E82)</f>
        <v>182803.07222</v>
      </c>
      <c r="F92" s="45">
        <f>SUM(C92:E92)</f>
        <v>354621.34041</v>
      </c>
      <c r="G92" s="49"/>
      <c r="H92" s="49"/>
      <c r="I92" s="49"/>
      <c r="J92" s="49"/>
    </row>
    <row r="93" spans="2:10" ht="16.5" thickBot="1">
      <c r="B93" s="17" t="s">
        <v>8</v>
      </c>
      <c r="C93" s="36">
        <f>SUM(C88:C92)</f>
        <v>466878.22118000005</v>
      </c>
      <c r="D93" s="36">
        <f t="shared" ref="D93:E93" si="18">SUM(D88:D92)</f>
        <v>200161.96610000002</v>
      </c>
      <c r="E93" s="36">
        <f t="shared" si="18"/>
        <v>276680.86608000001</v>
      </c>
      <c r="F93" s="37">
        <f t="shared" ref="F93" si="19">SUM(C93:E93)</f>
        <v>943721.05336000002</v>
      </c>
      <c r="G93" s="49"/>
      <c r="H93" s="49"/>
      <c r="I93" s="49"/>
      <c r="J93" s="49"/>
    </row>
    <row r="94" spans="2:10">
      <c r="B94" s="67" t="s">
        <v>9</v>
      </c>
      <c r="C94" s="66"/>
      <c r="D94" s="66"/>
      <c r="E94" s="66"/>
      <c r="F94" s="66"/>
    </row>
    <row r="95" spans="2:10">
      <c r="B95" s="66"/>
      <c r="C95" s="66"/>
      <c r="D95" s="66"/>
      <c r="E95" s="66"/>
      <c r="F95" s="66"/>
      <c r="G95" s="49"/>
    </row>
    <row r="96" spans="2:10">
      <c r="B96" s="65" t="s">
        <v>47</v>
      </c>
      <c r="C96" s="65"/>
      <c r="D96" s="65"/>
      <c r="E96" s="65"/>
      <c r="F96" s="65"/>
    </row>
    <row r="97" spans="2:6" ht="31.5">
      <c r="B97" s="35" t="s">
        <v>79</v>
      </c>
      <c r="C97" s="14" t="s">
        <v>5</v>
      </c>
      <c r="D97" s="14" t="s">
        <v>6</v>
      </c>
      <c r="E97" s="14" t="s">
        <v>7</v>
      </c>
      <c r="F97" s="14" t="s">
        <v>10</v>
      </c>
    </row>
    <row r="98" spans="2:6" ht="15" customHeight="1">
      <c r="B98" s="15" t="s">
        <v>0</v>
      </c>
      <c r="C98" s="16">
        <f>+'[1]Titolo1 SpeseCorrenti-Missio.10'!$EG$62</f>
        <v>0</v>
      </c>
      <c r="D98" s="16">
        <f>+'[1]Titolo1 SpeseCorrenti-Missio.10'!$EG$91</f>
        <v>1.99932</v>
      </c>
      <c r="E98" s="16">
        <f>+'[1]Titolo1 SpeseCorrenti-Missio.10'!$EG$146</f>
        <v>0</v>
      </c>
      <c r="F98" s="45">
        <f t="shared" ref="F98:F103" si="20">SUM(C98:E98)</f>
        <v>1.99932</v>
      </c>
    </row>
    <row r="99" spans="2:6" ht="15" customHeight="1">
      <c r="B99" s="15" t="s">
        <v>1</v>
      </c>
      <c r="C99" s="16">
        <f>+'[1]Titolo1 SpeseCorrenti-Missio.10'!$EI$62</f>
        <v>1761755.5445700001</v>
      </c>
      <c r="D99" s="16">
        <f>+'[1]Titolo1 SpeseCorrenti-Missio.10'!$EI$91</f>
        <v>848256.50677000009</v>
      </c>
      <c r="E99" s="16">
        <f>+'[1]Titolo1 SpeseCorrenti-Missio.10'!$EI$146</f>
        <v>198175.07978999999</v>
      </c>
      <c r="F99" s="45">
        <f t="shared" si="20"/>
        <v>2808187.1311300001</v>
      </c>
    </row>
    <row r="100" spans="2:6" ht="15" customHeight="1">
      <c r="B100" s="15" t="s">
        <v>2</v>
      </c>
      <c r="C100" s="16">
        <f>+'[1]Titolo1 SpeseCorrenti-Missio.10'!$EK$62</f>
        <v>460.46566000000001</v>
      </c>
      <c r="D100" s="16">
        <f>+'[1]Titolo1 SpeseCorrenti-Missio.10'!$EK$91</f>
        <v>0</v>
      </c>
      <c r="E100" s="16">
        <f>+'[1]Titolo1 SpeseCorrenti-Missio.10'!$EK$146</f>
        <v>289.58540000000005</v>
      </c>
      <c r="F100" s="45">
        <f t="shared" si="20"/>
        <v>750.05106000000001</v>
      </c>
    </row>
    <row r="101" spans="2:6" ht="15" customHeight="1">
      <c r="B101" s="15" t="s">
        <v>3</v>
      </c>
      <c r="C101" s="16">
        <f>+'[1]Titolo1 SpeseCorrenti-Missio.10'!$EM$62</f>
        <v>263.61139000000003</v>
      </c>
      <c r="D101" s="16">
        <f>+'[1]Titolo1 SpeseCorrenti-Missio.10'!$EM$91</f>
        <v>1</v>
      </c>
      <c r="E101" s="16">
        <f>+'[1]Titolo1 SpeseCorrenti-Missio.10'!$EM$146</f>
        <v>343</v>
      </c>
      <c r="F101" s="45">
        <f t="shared" si="20"/>
        <v>607.61139000000003</v>
      </c>
    </row>
    <row r="102" spans="2:6" ht="15" customHeight="1" thickBot="1">
      <c r="B102" s="15" t="s">
        <v>4</v>
      </c>
      <c r="C102" s="16">
        <f>+'[1]Titolo1 SpeseCorrenti-Missio.10'!$EO$62</f>
        <v>504863.53574000002</v>
      </c>
      <c r="D102" s="16">
        <f>+'[1]Titolo1 SpeseCorrenti-Missio.10'!$EO$91</f>
        <v>264040.25777000003</v>
      </c>
      <c r="E102" s="16">
        <f>+'[1]Titolo1 SpeseCorrenti-Missio.10'!$EO$146</f>
        <v>352632.24376999994</v>
      </c>
      <c r="F102" s="45">
        <f t="shared" si="20"/>
        <v>1121536.0372799998</v>
      </c>
    </row>
    <row r="103" spans="2:6" ht="16.5" thickBot="1">
      <c r="B103" s="17" t="s">
        <v>8</v>
      </c>
      <c r="C103" s="36">
        <f>SUM(C98:C102)</f>
        <v>2267343.1573600001</v>
      </c>
      <c r="D103" s="36">
        <f t="shared" ref="D103:E103" si="21">SUM(D98:D102)</f>
        <v>1112299.7638600001</v>
      </c>
      <c r="E103" s="36">
        <f t="shared" si="21"/>
        <v>551439.90895999991</v>
      </c>
      <c r="F103" s="37">
        <f t="shared" si="20"/>
        <v>3931082.8301799996</v>
      </c>
    </row>
    <row r="104" spans="2:6">
      <c r="F104" s="49" t="s">
        <v>9</v>
      </c>
    </row>
    <row r="105" spans="2:6">
      <c r="B105" s="66"/>
      <c r="C105" s="66"/>
      <c r="D105" s="66"/>
      <c r="E105" s="66"/>
      <c r="F105" s="66"/>
    </row>
    <row r="106" spans="2:6">
      <c r="B106" s="20" t="s">
        <v>23</v>
      </c>
      <c r="C106" s="20"/>
      <c r="D106" s="20"/>
      <c r="E106" s="20"/>
      <c r="F106" s="20"/>
    </row>
    <row r="107" spans="2:6" ht="31.5">
      <c r="B107" s="35" t="s">
        <v>79</v>
      </c>
      <c r="C107" s="14" t="s">
        <v>5</v>
      </c>
      <c r="D107" s="14" t="s">
        <v>6</v>
      </c>
      <c r="E107" s="14" t="s">
        <v>7</v>
      </c>
      <c r="F107" s="14" t="s">
        <v>10</v>
      </c>
    </row>
    <row r="108" spans="2:6" ht="15" customHeight="1">
      <c r="B108" s="15" t="s">
        <v>0</v>
      </c>
      <c r="C108" s="16">
        <f>+'[1]Titolo1 SpeseCorrenti-Missio.10'!$EV$62</f>
        <v>0</v>
      </c>
      <c r="D108" s="16">
        <f>+'[1]Titolo1 SpeseCorrenti-Missio.10'!$EV$91</f>
        <v>0</v>
      </c>
      <c r="E108" s="16">
        <f>+'[1]Titolo1 SpeseCorrenti-Missio.10'!$EV$146</f>
        <v>0</v>
      </c>
      <c r="F108" s="45">
        <f t="shared" ref="F108:F113" si="22">SUM(C108:E108)</f>
        <v>0</v>
      </c>
    </row>
    <row r="109" spans="2:6" ht="15" customHeight="1">
      <c r="B109" s="15" t="s">
        <v>1</v>
      </c>
      <c r="C109" s="16">
        <f>+'[1]Titolo1 SpeseCorrenti-Missio.10'!$EX$62</f>
        <v>79201.326119999998</v>
      </c>
      <c r="D109" s="16">
        <f>+'[1]Titolo1 SpeseCorrenti-Missio.10'!$EX$91</f>
        <v>6148.2795799999994</v>
      </c>
      <c r="E109" s="16">
        <f>+'[1]Titolo1 SpeseCorrenti-Missio.10'!$EX$146</f>
        <v>121241.58124000001</v>
      </c>
      <c r="F109" s="45">
        <f t="shared" si="22"/>
        <v>206591.18694000001</v>
      </c>
    </row>
    <row r="110" spans="2:6" ht="15" customHeight="1">
      <c r="B110" s="15" t="s">
        <v>2</v>
      </c>
      <c r="C110" s="16">
        <f>+'[1]Titolo1 SpeseCorrenti-Missio.10'!$EZ$62</f>
        <v>51.115780000000001</v>
      </c>
      <c r="D110" s="16">
        <f>+'[1]Titolo1 SpeseCorrenti-Missio.10'!$EZ$91</f>
        <v>215</v>
      </c>
      <c r="E110" s="16">
        <f>+'[1]Titolo1 SpeseCorrenti-Missio.10'!$EZ$146</f>
        <v>0.13059999999999999</v>
      </c>
      <c r="F110" s="45">
        <f t="shared" si="22"/>
        <v>266.24637999999999</v>
      </c>
    </row>
    <row r="111" spans="2:6" ht="15" customHeight="1">
      <c r="B111" s="15" t="s">
        <v>3</v>
      </c>
      <c r="C111" s="16">
        <f>+'[1]Titolo1 SpeseCorrenti-Missio.10'!$FB$62</f>
        <v>359</v>
      </c>
      <c r="D111" s="16">
        <f>+'[1]Titolo1 SpeseCorrenti-Missio.10'!$FB$91</f>
        <v>0</v>
      </c>
      <c r="E111" s="16">
        <f>+'[1]Titolo1 SpeseCorrenti-Missio.10'!$FB$146</f>
        <v>2513.8579500000001</v>
      </c>
      <c r="F111" s="45">
        <f t="shared" si="22"/>
        <v>2872.8579500000001</v>
      </c>
    </row>
    <row r="112" spans="2:6" ht="15" customHeight="1" thickBot="1">
      <c r="B112" s="15" t="s">
        <v>4</v>
      </c>
      <c r="C112" s="16">
        <f>+'[1]Titolo1 SpeseCorrenti-Missio.10'!$FD$62</f>
        <v>12215.824269999999</v>
      </c>
      <c r="D112" s="16">
        <f>+'[1]Titolo1 SpeseCorrenti-Missio.10'!$FD$91</f>
        <v>1823.2185899999999</v>
      </c>
      <c r="E112" s="16">
        <f>+'[1]Titolo1 SpeseCorrenti-Missio.10'!$FD$146</f>
        <v>2928.4657299999999</v>
      </c>
      <c r="F112" s="45">
        <f t="shared" si="22"/>
        <v>16967.508589999998</v>
      </c>
    </row>
    <row r="113" spans="2:7" ht="16.5" thickBot="1">
      <c r="B113" s="17" t="s">
        <v>8</v>
      </c>
      <c r="C113" s="36">
        <f>SUM(C108:C112)</f>
        <v>91827.266169999988</v>
      </c>
      <c r="D113" s="36">
        <f t="shared" ref="D113:E113" si="23">SUM(D108:D112)</f>
        <v>8186.4981699999989</v>
      </c>
      <c r="E113" s="36">
        <f t="shared" si="23"/>
        <v>126684.03552000002</v>
      </c>
      <c r="F113" s="37">
        <f t="shared" si="22"/>
        <v>226697.79986000003</v>
      </c>
    </row>
    <row r="114" spans="2:7">
      <c r="F114" s="49" t="s">
        <v>9</v>
      </c>
    </row>
    <row r="115" spans="2:7">
      <c r="B115" s="66"/>
      <c r="C115" s="66"/>
      <c r="D115" s="66"/>
      <c r="E115" s="66"/>
      <c r="F115" s="66"/>
    </row>
    <row r="116" spans="2:7">
      <c r="B116" s="65" t="s">
        <v>48</v>
      </c>
      <c r="C116" s="65"/>
      <c r="D116" s="65"/>
      <c r="E116" s="65"/>
      <c r="F116" s="65"/>
    </row>
    <row r="117" spans="2:7" ht="31.5">
      <c r="B117" s="35" t="s">
        <v>79</v>
      </c>
      <c r="C117" s="14" t="s">
        <v>5</v>
      </c>
      <c r="D117" s="14" t="s">
        <v>6</v>
      </c>
      <c r="E117" s="14" t="s">
        <v>7</v>
      </c>
      <c r="F117" s="14" t="s">
        <v>10</v>
      </c>
    </row>
    <row r="118" spans="2:7" ht="15" customHeight="1">
      <c r="B118" s="15" t="s">
        <v>0</v>
      </c>
      <c r="C118" s="16">
        <f>SUM(C98,C108)</f>
        <v>0</v>
      </c>
      <c r="D118" s="16">
        <f t="shared" ref="D118:E118" si="24">SUM(D98,D108)</f>
        <v>1.99932</v>
      </c>
      <c r="E118" s="16">
        <f t="shared" si="24"/>
        <v>0</v>
      </c>
      <c r="F118" s="45">
        <f t="shared" ref="F118:F123" si="25">SUM(C118:E118)</f>
        <v>1.99932</v>
      </c>
      <c r="G118" s="49"/>
    </row>
    <row r="119" spans="2:7" ht="15" customHeight="1">
      <c r="B119" s="15" t="s">
        <v>1</v>
      </c>
      <c r="C119" s="16">
        <f t="shared" ref="C119:E122" si="26">SUM(C99,C109)</f>
        <v>1840956.8706900002</v>
      </c>
      <c r="D119" s="16">
        <f t="shared" si="26"/>
        <v>854404.78635000007</v>
      </c>
      <c r="E119" s="16">
        <f t="shared" si="26"/>
        <v>319416.66103000002</v>
      </c>
      <c r="F119" s="45">
        <f t="shared" si="25"/>
        <v>3014778.3180700005</v>
      </c>
      <c r="G119" s="49"/>
    </row>
    <row r="120" spans="2:7" ht="15" customHeight="1">
      <c r="B120" s="15" t="s">
        <v>2</v>
      </c>
      <c r="C120" s="16">
        <f t="shared" si="26"/>
        <v>511.58144000000004</v>
      </c>
      <c r="D120" s="16">
        <f t="shared" si="26"/>
        <v>215</v>
      </c>
      <c r="E120" s="16">
        <f t="shared" si="26"/>
        <v>289.71600000000007</v>
      </c>
      <c r="F120" s="45">
        <f t="shared" si="25"/>
        <v>1016.2974400000001</v>
      </c>
      <c r="G120" s="49"/>
    </row>
    <row r="121" spans="2:7" ht="15" customHeight="1">
      <c r="B121" s="15" t="s">
        <v>3</v>
      </c>
      <c r="C121" s="16">
        <f t="shared" si="26"/>
        <v>622.61139000000003</v>
      </c>
      <c r="D121" s="16">
        <f t="shared" si="26"/>
        <v>1</v>
      </c>
      <c r="E121" s="16">
        <f t="shared" si="26"/>
        <v>2856.8579500000001</v>
      </c>
      <c r="F121" s="45">
        <f t="shared" si="25"/>
        <v>3480.4693400000001</v>
      </c>
      <c r="G121" s="49"/>
    </row>
    <row r="122" spans="2:7" ht="15" customHeight="1" thickBot="1">
      <c r="B122" s="15" t="s">
        <v>4</v>
      </c>
      <c r="C122" s="16">
        <f t="shared" si="26"/>
        <v>517079.36001</v>
      </c>
      <c r="D122" s="16">
        <f t="shared" si="26"/>
        <v>265863.47636000003</v>
      </c>
      <c r="E122" s="16">
        <f t="shared" si="26"/>
        <v>355560.70949999994</v>
      </c>
      <c r="F122" s="45">
        <f t="shared" si="25"/>
        <v>1138503.54587</v>
      </c>
      <c r="G122" s="49"/>
    </row>
    <row r="123" spans="2:7" ht="16.5" thickBot="1">
      <c r="B123" s="17" t="s">
        <v>8</v>
      </c>
      <c r="C123" s="36">
        <f>SUM(C118:C122)</f>
        <v>2359170.4235300003</v>
      </c>
      <c r="D123" s="36">
        <f t="shared" ref="D123:E123" si="27">SUM(D118:D122)</f>
        <v>1120486.2620300001</v>
      </c>
      <c r="E123" s="36">
        <f t="shared" si="27"/>
        <v>678123.94447999995</v>
      </c>
      <c r="F123" s="37">
        <f t="shared" si="25"/>
        <v>4157780.6300400002</v>
      </c>
      <c r="G123" s="49"/>
    </row>
    <row r="124" spans="2:7">
      <c r="B124" s="21" t="s">
        <v>11</v>
      </c>
      <c r="C124" s="21"/>
      <c r="D124" s="51" t="s">
        <v>9</v>
      </c>
      <c r="E124" s="51" t="s">
        <v>9</v>
      </c>
      <c r="F124" s="51" t="s">
        <v>9</v>
      </c>
      <c r="G124" s="51" t="s">
        <v>9</v>
      </c>
    </row>
    <row r="125" spans="2:7">
      <c r="B125" s="21" t="s">
        <v>30</v>
      </c>
      <c r="C125" s="21"/>
      <c r="D125" s="21"/>
      <c r="E125" s="21"/>
    </row>
    <row r="127" spans="2:7">
      <c r="C127" s="49" t="s">
        <v>9</v>
      </c>
      <c r="D127" s="49" t="s">
        <v>9</v>
      </c>
      <c r="E127" s="49" t="s">
        <v>9</v>
      </c>
    </row>
  </sheetData>
  <mergeCells count="24">
    <mergeCell ref="B2:F2"/>
    <mergeCell ref="B45:F45"/>
    <mergeCell ref="B26:F26"/>
    <mergeCell ref="B25:F25"/>
    <mergeCell ref="B34:F34"/>
    <mergeCell ref="B35:F35"/>
    <mergeCell ref="B36:F36"/>
    <mergeCell ref="B3:F3"/>
    <mergeCell ref="B5:F5"/>
    <mergeCell ref="B6:F6"/>
    <mergeCell ref="B15:F15"/>
    <mergeCell ref="B16:F16"/>
    <mergeCell ref="B94:F94"/>
    <mergeCell ref="B55:F55"/>
    <mergeCell ref="B56:F56"/>
    <mergeCell ref="B66:F66"/>
    <mergeCell ref="B75:F75"/>
    <mergeCell ref="B85:F85"/>
    <mergeCell ref="B86:F86"/>
    <mergeCell ref="B116:F116"/>
    <mergeCell ref="B95:F95"/>
    <mergeCell ref="B96:F96"/>
    <mergeCell ref="B105:F105"/>
    <mergeCell ref="B115:F115"/>
  </mergeCells>
  <pageMargins left="0.70866141732283472" right="0.70866141732283472" top="1.9291338582677167" bottom="1.9291338582677167" header="0.31496062992125984" footer="0.31496062992125984"/>
  <pageSetup paperSize="8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J126"/>
  <sheetViews>
    <sheetView workbookViewId="0">
      <selection activeCell="F129" sqref="F129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27.42578125" style="3" customWidth="1"/>
    <col min="7" max="7" width="13.7109375" style="3" customWidth="1"/>
    <col min="8" max="8" width="16" style="3" customWidth="1"/>
    <col min="9" max="9" width="14" style="3" customWidth="1"/>
    <col min="10" max="10" width="14.7109375" style="3" customWidth="1"/>
    <col min="11" max="16384" width="8.85546875" style="3"/>
  </cols>
  <sheetData>
    <row r="2" spans="2:6">
      <c r="B2" s="2" t="s">
        <v>94</v>
      </c>
      <c r="C2" s="2"/>
      <c r="D2" s="2"/>
      <c r="E2" s="2"/>
      <c r="F2" s="2"/>
    </row>
    <row r="3" spans="2:6" ht="13.9" customHeight="1">
      <c r="B3" s="70" t="s">
        <v>43</v>
      </c>
      <c r="C3" s="71"/>
      <c r="D3" s="71"/>
      <c r="E3" s="71"/>
      <c r="F3" s="71"/>
    </row>
    <row r="4" spans="2:6">
      <c r="B4" s="74"/>
      <c r="C4" s="74"/>
      <c r="D4" s="74"/>
      <c r="E4" s="74"/>
      <c r="F4" s="74"/>
    </row>
    <row r="5" spans="2:6">
      <c r="B5" s="73"/>
      <c r="C5" s="73"/>
      <c r="D5" s="73"/>
      <c r="E5" s="73"/>
      <c r="F5" s="73"/>
    </row>
    <row r="6" spans="2:6">
      <c r="B6" s="68" t="s">
        <v>49</v>
      </c>
      <c r="C6" s="75"/>
      <c r="D6" s="75"/>
      <c r="E6" s="75"/>
      <c r="F6" s="75"/>
    </row>
    <row r="7" spans="2:6" ht="49.9" customHeight="1">
      <c r="B7" s="26" t="s">
        <v>24</v>
      </c>
      <c r="C7" s="4" t="s">
        <v>5</v>
      </c>
      <c r="D7" s="4" t="s">
        <v>6</v>
      </c>
      <c r="E7" s="4" t="s">
        <v>7</v>
      </c>
      <c r="F7" s="4" t="s">
        <v>10</v>
      </c>
    </row>
    <row r="8" spans="2:6" ht="15" customHeight="1">
      <c r="B8" s="1" t="s">
        <v>0</v>
      </c>
      <c r="C8" s="5">
        <f>+'[1]Titolo2 SpeseIn C.capit.Miss.10'!$B$62</f>
        <v>1837</v>
      </c>
      <c r="D8" s="5">
        <f>+'[1]Titolo2 SpeseIn C.capit.Miss.10'!$B$91</f>
        <v>0</v>
      </c>
      <c r="E8" s="5">
        <f>+'[1]Titolo2 SpeseIn C.capit.Miss.10'!$B$146</f>
        <v>3350</v>
      </c>
      <c r="F8" s="44">
        <f t="shared" ref="F8:F12" si="0">SUM(C8:E8)</f>
        <v>5187</v>
      </c>
    </row>
    <row r="9" spans="2:6" ht="15" customHeight="1">
      <c r="B9" s="1" t="s">
        <v>1</v>
      </c>
      <c r="C9" s="5">
        <f>+'[1]Titolo2 SpeseIn C.capit.Miss.10'!$D$62</f>
        <v>157595.13105999999</v>
      </c>
      <c r="D9" s="5">
        <f>+'[1]Titolo2 SpeseIn C.capit.Miss.10'!$D$91</f>
        <v>101037.64681999999</v>
      </c>
      <c r="E9" s="5">
        <f>+'[1]Titolo2 SpeseIn C.capit.Miss.10'!$D$146</f>
        <v>157514.72551000002</v>
      </c>
      <c r="F9" s="44">
        <f t="shared" si="0"/>
        <v>416147.50338999997</v>
      </c>
    </row>
    <row r="10" spans="2:6" ht="15" customHeight="1">
      <c r="B10" s="1" t="s">
        <v>2</v>
      </c>
      <c r="C10" s="5">
        <f>+'[1]Titolo2 SpeseIn C.capit.Miss.10'!$F$62</f>
        <v>850.48247000000003</v>
      </c>
      <c r="D10" s="5">
        <f>+'[1]Titolo2 SpeseIn C.capit.Miss.10'!$F$91</f>
        <v>158.76292000000001</v>
      </c>
      <c r="E10" s="5">
        <f>+'[1]Titolo2 SpeseIn C.capit.Miss.10'!$F$146</f>
        <v>342.44848000000002</v>
      </c>
      <c r="F10" s="44">
        <f t="shared" si="0"/>
        <v>1351.6938700000001</v>
      </c>
    </row>
    <row r="11" spans="2:6" ht="15" customHeight="1">
      <c r="B11" s="1" t="s">
        <v>3</v>
      </c>
      <c r="C11" s="5">
        <f>+'[1]Titolo2 SpeseIn C.capit.Miss.10'!$H$62</f>
        <v>1606.904</v>
      </c>
      <c r="D11" s="5">
        <f>+'[1]Titolo2 SpeseIn C.capit.Miss.10'!$H$91</f>
        <v>0</v>
      </c>
      <c r="E11" s="5">
        <f>+'[1]Titolo2 SpeseIn C.capit.Miss.10'!$H$146</f>
        <v>180</v>
      </c>
      <c r="F11" s="44">
        <f t="shared" si="0"/>
        <v>1786.904</v>
      </c>
    </row>
    <row r="12" spans="2:6" ht="15" customHeight="1" thickBot="1">
      <c r="B12" s="1" t="s">
        <v>4</v>
      </c>
      <c r="C12" s="5">
        <f>+'[1]Titolo2 SpeseIn C.capit.Miss.10'!$J$62</f>
        <v>625700.24055999995</v>
      </c>
      <c r="D12" s="5">
        <f>+'[1]Titolo2 SpeseIn C.capit.Miss.10'!$J$91</f>
        <v>148876.47133</v>
      </c>
      <c r="E12" s="5">
        <f>+'[1]Titolo2 SpeseIn C.capit.Miss.10'!$J$146</f>
        <v>193261.20250000001</v>
      </c>
      <c r="F12" s="44">
        <f t="shared" si="0"/>
        <v>967837.91438999993</v>
      </c>
    </row>
    <row r="13" spans="2:6" ht="16.5" thickBot="1">
      <c r="B13" s="6" t="s">
        <v>8</v>
      </c>
      <c r="C13" s="38">
        <f>SUM(C8:C12)</f>
        <v>787589.7580899999</v>
      </c>
      <c r="D13" s="38">
        <f t="shared" ref="D13:E13" si="1">SUM(D8:D12)</f>
        <v>250072.88107</v>
      </c>
      <c r="E13" s="38">
        <f t="shared" si="1"/>
        <v>354648.37649000005</v>
      </c>
      <c r="F13" s="39">
        <f>SUM(F8:F12)</f>
        <v>1392311.01565</v>
      </c>
    </row>
    <row r="14" spans="2:6">
      <c r="F14" s="8" t="s">
        <v>9</v>
      </c>
    </row>
    <row r="15" spans="2:6">
      <c r="B15" s="74"/>
      <c r="C15" s="74"/>
      <c r="D15" s="74"/>
      <c r="E15" s="74"/>
      <c r="F15" s="74"/>
    </row>
    <row r="16" spans="2:6">
      <c r="B16" s="68" t="s">
        <v>53</v>
      </c>
      <c r="C16" s="75"/>
      <c r="D16" s="75"/>
      <c r="E16" s="75"/>
      <c r="F16" s="75"/>
    </row>
    <row r="17" spans="2:10" ht="46.9" customHeight="1">
      <c r="B17" s="26" t="s">
        <v>24</v>
      </c>
      <c r="C17" s="4" t="s">
        <v>5</v>
      </c>
      <c r="D17" s="4" t="s">
        <v>6</v>
      </c>
      <c r="E17" s="4" t="s">
        <v>7</v>
      </c>
      <c r="F17" s="4" t="s">
        <v>10</v>
      </c>
    </row>
    <row r="18" spans="2:10" ht="15" customHeight="1">
      <c r="B18" s="1" t="s">
        <v>0</v>
      </c>
      <c r="C18" s="5">
        <f>+'[1]Titolo2 SpeseIn C.capit.Miss.10'!$Q$62</f>
        <v>0</v>
      </c>
      <c r="D18" s="5">
        <f>+'[1]Titolo2 SpeseIn C.capit.Miss.10'!$Q$91</f>
        <v>0</v>
      </c>
      <c r="E18" s="5">
        <f>+'[1]Titolo2 SpeseIn C.capit.Miss.10'!$Q$146</f>
        <v>0</v>
      </c>
      <c r="F18" s="44">
        <f t="shared" ref="F18:F22" si="2">SUM(C18:E18)</f>
        <v>0</v>
      </c>
    </row>
    <row r="19" spans="2:10" ht="15" customHeight="1">
      <c r="B19" s="1" t="s">
        <v>1</v>
      </c>
      <c r="C19" s="5">
        <f>+'[1]Titolo2 SpeseIn C.capit.Miss.10'!$S$62</f>
        <v>143101</v>
      </c>
      <c r="D19" s="5">
        <f>+'[1]Titolo2 SpeseIn C.capit.Miss.10'!$S$91</f>
        <v>0</v>
      </c>
      <c r="E19" s="5">
        <f>+'[1]Titolo2 SpeseIn C.capit.Miss.10'!$S$146</f>
        <v>526.1080300000001</v>
      </c>
      <c r="F19" s="44">
        <f t="shared" si="2"/>
        <v>143627.10803</v>
      </c>
    </row>
    <row r="20" spans="2:10" ht="15" customHeight="1">
      <c r="B20" s="1" t="s">
        <v>2</v>
      </c>
      <c r="C20" s="5">
        <f>+'[1]Titolo2 SpeseIn C.capit.Miss.10'!$U$62</f>
        <v>0</v>
      </c>
      <c r="D20" s="5">
        <f>+'[1]Titolo2 SpeseIn C.capit.Miss.10'!$U$91</f>
        <v>0</v>
      </c>
      <c r="E20" s="5">
        <f>+'[1]Titolo2 SpeseIn C.capit.Miss.10'!$U$146</f>
        <v>0</v>
      </c>
      <c r="F20" s="44">
        <f t="shared" si="2"/>
        <v>0</v>
      </c>
    </row>
    <row r="21" spans="2:10" ht="15" customHeight="1">
      <c r="B21" s="1" t="s">
        <v>3</v>
      </c>
      <c r="C21" s="5">
        <f>+'[1]Titolo2 SpeseIn C.capit.Miss.10'!$W$62</f>
        <v>928</v>
      </c>
      <c r="D21" s="5">
        <f>+'[1]Titolo2 SpeseIn C.capit.Miss.10'!$W$91</f>
        <v>0</v>
      </c>
      <c r="E21" s="5">
        <f>+'[1]Titolo2 SpeseIn C.capit.Miss.10'!$W$146</f>
        <v>0</v>
      </c>
      <c r="F21" s="44">
        <f t="shared" si="2"/>
        <v>928</v>
      </c>
    </row>
    <row r="22" spans="2:10" ht="15" customHeight="1" thickBot="1">
      <c r="B22" s="1" t="s">
        <v>4</v>
      </c>
      <c r="C22" s="5">
        <f>+'[1]Titolo2 SpeseIn C.capit.Miss.10'!$Y$62</f>
        <v>2270</v>
      </c>
      <c r="D22" s="5">
        <f>+'[1]Titolo2 SpeseIn C.capit.Miss.10'!$Y$91</f>
        <v>0</v>
      </c>
      <c r="E22" s="5">
        <f>+'[1]Titolo2 SpeseIn C.capit.Miss.10'!$Y$146</f>
        <v>761.87</v>
      </c>
      <c r="F22" s="44">
        <f t="shared" si="2"/>
        <v>3031.87</v>
      </c>
    </row>
    <row r="23" spans="2:10" ht="16.5" thickBot="1">
      <c r="B23" s="6" t="s">
        <v>8</v>
      </c>
      <c r="C23" s="38">
        <f>SUM(C18:C22)</f>
        <v>146299</v>
      </c>
      <c r="D23" s="38">
        <f t="shared" ref="D23:E23" si="3">SUM(D18:D22)</f>
        <v>0</v>
      </c>
      <c r="E23" s="38">
        <f t="shared" si="3"/>
        <v>1287.9780300000002</v>
      </c>
      <c r="F23" s="38">
        <f>SUM(F18:F22)</f>
        <v>147586.97803</v>
      </c>
    </row>
    <row r="24" spans="2:10">
      <c r="C24" s="40"/>
      <c r="D24" s="40"/>
      <c r="E24" s="40"/>
      <c r="F24" s="61" t="s">
        <v>9</v>
      </c>
    </row>
    <row r="25" spans="2:10">
      <c r="B25" s="74"/>
      <c r="C25" s="74"/>
      <c r="D25" s="74"/>
      <c r="E25" s="74"/>
      <c r="F25" s="74"/>
    </row>
    <row r="26" spans="2:10">
      <c r="B26" s="68" t="s">
        <v>50</v>
      </c>
      <c r="C26" s="68"/>
      <c r="D26" s="68"/>
      <c r="E26" s="68"/>
      <c r="F26" s="68"/>
    </row>
    <row r="27" spans="2:10" ht="47.45" customHeight="1">
      <c r="B27" s="26" t="s">
        <v>24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10" ht="15" customHeight="1">
      <c r="B28" s="1" t="s">
        <v>0</v>
      </c>
      <c r="C28" s="5">
        <f>SUM(C8,C18)</f>
        <v>1837</v>
      </c>
      <c r="D28" s="5">
        <f t="shared" ref="D28:E28" si="4">SUM(D8,D18)</f>
        <v>0</v>
      </c>
      <c r="E28" s="5">
        <f t="shared" si="4"/>
        <v>3350</v>
      </c>
      <c r="F28" s="44">
        <f t="shared" ref="F28:F32" si="5">SUM(C28:E28)</f>
        <v>5187</v>
      </c>
      <c r="G28" s="8"/>
      <c r="H28" s="8"/>
      <c r="I28" s="8"/>
      <c r="J28" s="8"/>
    </row>
    <row r="29" spans="2:10" ht="15" customHeight="1">
      <c r="B29" s="1" t="s">
        <v>1</v>
      </c>
      <c r="C29" s="5">
        <f t="shared" ref="C29:E32" si="6">SUM(C9,C19)</f>
        <v>300696.13105999999</v>
      </c>
      <c r="D29" s="5">
        <f t="shared" si="6"/>
        <v>101037.64681999999</v>
      </c>
      <c r="E29" s="5">
        <f t="shared" si="6"/>
        <v>158040.83354000002</v>
      </c>
      <c r="F29" s="44">
        <f t="shared" si="5"/>
        <v>559774.61141999997</v>
      </c>
      <c r="G29" s="8"/>
      <c r="H29" s="8"/>
      <c r="I29" s="8"/>
      <c r="J29" s="8"/>
    </row>
    <row r="30" spans="2:10" ht="15" customHeight="1">
      <c r="B30" s="1" t="s">
        <v>2</v>
      </c>
      <c r="C30" s="5">
        <f t="shared" si="6"/>
        <v>850.48247000000003</v>
      </c>
      <c r="D30" s="5">
        <f t="shared" si="6"/>
        <v>158.76292000000001</v>
      </c>
      <c r="E30" s="5">
        <f t="shared" si="6"/>
        <v>342.44848000000002</v>
      </c>
      <c r="F30" s="44">
        <f t="shared" si="5"/>
        <v>1351.6938700000001</v>
      </c>
      <c r="G30" s="8"/>
      <c r="H30" s="8"/>
      <c r="I30" s="8"/>
      <c r="J30" s="8"/>
    </row>
    <row r="31" spans="2:10" ht="15" customHeight="1">
      <c r="B31" s="1" t="s">
        <v>3</v>
      </c>
      <c r="C31" s="5">
        <f t="shared" si="6"/>
        <v>2534.904</v>
      </c>
      <c r="D31" s="5">
        <f t="shared" si="6"/>
        <v>0</v>
      </c>
      <c r="E31" s="5">
        <f t="shared" si="6"/>
        <v>180</v>
      </c>
      <c r="F31" s="44">
        <f t="shared" si="5"/>
        <v>2714.904</v>
      </c>
      <c r="G31" s="8"/>
      <c r="H31" s="8"/>
      <c r="I31" s="8"/>
      <c r="J31" s="8"/>
    </row>
    <row r="32" spans="2:10" ht="15" customHeight="1" thickBot="1">
      <c r="B32" s="1" t="s">
        <v>4</v>
      </c>
      <c r="C32" s="5">
        <f t="shared" si="6"/>
        <v>627970.24055999995</v>
      </c>
      <c r="D32" s="5">
        <f t="shared" si="6"/>
        <v>148876.47133</v>
      </c>
      <c r="E32" s="5">
        <f t="shared" si="6"/>
        <v>194023.07250000001</v>
      </c>
      <c r="F32" s="44">
        <f t="shared" si="5"/>
        <v>970869.78438999993</v>
      </c>
      <c r="G32" s="8"/>
      <c r="H32" s="8"/>
      <c r="I32" s="8"/>
      <c r="J32" s="8"/>
    </row>
    <row r="33" spans="2:10" ht="16.5" thickBot="1">
      <c r="B33" s="6" t="s">
        <v>8</v>
      </c>
      <c r="C33" s="38">
        <f>SUM(C28:C32)</f>
        <v>933888.7580899999</v>
      </c>
      <c r="D33" s="38">
        <f t="shared" ref="D33:E33" si="7">SUM(D28:D32)</f>
        <v>250072.88107</v>
      </c>
      <c r="E33" s="38">
        <f t="shared" si="7"/>
        <v>355936.35452000005</v>
      </c>
      <c r="F33" s="39">
        <f>SUM(F28:F32)</f>
        <v>1539897.9936799998</v>
      </c>
      <c r="G33" s="8"/>
      <c r="H33" s="8"/>
      <c r="I33" s="8"/>
      <c r="J33" s="8"/>
    </row>
    <row r="34" spans="2:10">
      <c r="B34" s="74"/>
      <c r="C34" s="74"/>
      <c r="D34" s="74"/>
      <c r="E34" s="74"/>
      <c r="F34" s="74"/>
      <c r="G34" s="8" t="s">
        <v>9</v>
      </c>
    </row>
    <row r="35" spans="2:10">
      <c r="B35" s="73"/>
      <c r="C35" s="73"/>
      <c r="D35" s="73"/>
      <c r="E35" s="73"/>
      <c r="F35" s="73"/>
    </row>
    <row r="36" spans="2:10">
      <c r="B36" s="68" t="s">
        <v>51</v>
      </c>
      <c r="C36" s="75"/>
      <c r="D36" s="75"/>
      <c r="E36" s="75"/>
      <c r="F36" s="75"/>
    </row>
    <row r="37" spans="2:10" ht="46.9" customHeight="1">
      <c r="B37" s="26" t="s">
        <v>24</v>
      </c>
      <c r="C37" s="4" t="s">
        <v>5</v>
      </c>
      <c r="D37" s="4" t="s">
        <v>6</v>
      </c>
      <c r="E37" s="4" t="s">
        <v>7</v>
      </c>
      <c r="F37" s="4" t="s">
        <v>10</v>
      </c>
    </row>
    <row r="38" spans="2:10" ht="15" customHeight="1">
      <c r="B38" s="1" t="s">
        <v>0</v>
      </c>
      <c r="C38" s="5">
        <f>+'[1]Titolo2 SpeseIn C.capit.Miss.10'!$AU$62</f>
        <v>1837</v>
      </c>
      <c r="D38" s="5">
        <f>+'[1]Titolo2 SpeseIn C.capit.Miss.10'!$AU$91</f>
        <v>0</v>
      </c>
      <c r="E38" s="5">
        <f>+'[1]Titolo2 SpeseIn C.capit.Miss.10'!$AU$146</f>
        <v>0</v>
      </c>
      <c r="F38" s="44">
        <f t="shared" ref="F38:F42" si="8">SUM(C38:E38)</f>
        <v>1837</v>
      </c>
    </row>
    <row r="39" spans="2:10" ht="15" customHeight="1">
      <c r="B39" s="1" t="s">
        <v>1</v>
      </c>
      <c r="C39" s="5">
        <f>+'[1]Titolo2 SpeseIn C.capit.Miss.10'!$AW$62</f>
        <v>128329.37853999999</v>
      </c>
      <c r="D39" s="5">
        <f>+'[1]Titolo2 SpeseIn C.capit.Miss.10'!$AW$91</f>
        <v>43988.416949999999</v>
      </c>
      <c r="E39" s="5">
        <f>+'[1]Titolo2 SpeseIn C.capit.Miss.10'!$AW$146</f>
        <v>76567.109030000007</v>
      </c>
      <c r="F39" s="44">
        <f t="shared" si="8"/>
        <v>248884.90451999998</v>
      </c>
    </row>
    <row r="40" spans="2:10" ht="15" customHeight="1">
      <c r="B40" s="1" t="s">
        <v>2</v>
      </c>
      <c r="C40" s="5">
        <f>+'[1]Titolo2 SpeseIn C.capit.Miss.10'!$AY$62</f>
        <v>703.84517999999991</v>
      </c>
      <c r="D40" s="5">
        <f>+'[1]Titolo2 SpeseIn C.capit.Miss.10'!$AY$91</f>
        <v>158.76292000000001</v>
      </c>
      <c r="E40" s="5">
        <f>+'[1]Titolo2 SpeseIn C.capit.Miss.10'!$AY$146</f>
        <v>21.685029999999998</v>
      </c>
      <c r="F40" s="44">
        <f t="shared" si="8"/>
        <v>884.29312999999991</v>
      </c>
    </row>
    <row r="41" spans="2:10" ht="15" customHeight="1">
      <c r="B41" s="1" t="s">
        <v>3</v>
      </c>
      <c r="C41" s="5">
        <f>+'[1]Titolo2 SpeseIn C.capit.Miss.10'!$BA$62</f>
        <v>0</v>
      </c>
      <c r="D41" s="5">
        <f>+'[1]Titolo2 SpeseIn C.capit.Miss.10'!$BA$91</f>
        <v>0</v>
      </c>
      <c r="E41" s="5">
        <f>+'[1]Titolo2 SpeseIn C.capit.Miss.10'!$BA$146</f>
        <v>0</v>
      </c>
      <c r="F41" s="44">
        <f t="shared" si="8"/>
        <v>0</v>
      </c>
    </row>
    <row r="42" spans="2:10" ht="15" customHeight="1" thickBot="1">
      <c r="B42" s="1" t="s">
        <v>4</v>
      </c>
      <c r="C42" s="5">
        <f>+'[1]Titolo2 SpeseIn C.capit.Miss.10'!$BC$62</f>
        <v>253998.43146000002</v>
      </c>
      <c r="D42" s="5">
        <f>+'[1]Titolo2 SpeseIn C.capit.Miss.10'!$BC$91</f>
        <v>53208.053419999997</v>
      </c>
      <c r="E42" s="5">
        <f>+'[1]Titolo2 SpeseIn C.capit.Miss.10'!$BC$146</f>
        <v>557374.24848000007</v>
      </c>
      <c r="F42" s="44">
        <f t="shared" si="8"/>
        <v>864580.73336000007</v>
      </c>
    </row>
    <row r="43" spans="2:10" ht="16.5" thickBot="1">
      <c r="B43" s="6" t="s">
        <v>8</v>
      </c>
      <c r="C43" s="38">
        <f>SUM(C38:C42)</f>
        <v>384868.65518</v>
      </c>
      <c r="D43" s="38">
        <f t="shared" ref="D43:E43" si="9">SUM(D38:D42)</f>
        <v>97355.233290000004</v>
      </c>
      <c r="E43" s="38">
        <f t="shared" si="9"/>
        <v>633963.04254000005</v>
      </c>
      <c r="F43" s="39">
        <f>SUM(F38:F42)</f>
        <v>1116186.9310099999</v>
      </c>
    </row>
    <row r="44" spans="2:10">
      <c r="F44" s="8" t="s">
        <v>9</v>
      </c>
    </row>
    <row r="45" spans="2:10">
      <c r="B45" s="74"/>
      <c r="C45" s="74"/>
      <c r="D45" s="74"/>
      <c r="E45" s="74"/>
      <c r="F45" s="74"/>
    </row>
    <row r="46" spans="2:10">
      <c r="B46" s="27" t="s">
        <v>52</v>
      </c>
      <c r="C46" s="28"/>
      <c r="D46" s="28"/>
      <c r="E46" s="28"/>
      <c r="F46" s="28"/>
    </row>
    <row r="47" spans="2:10" ht="46.9" customHeight="1">
      <c r="B47" s="26" t="s">
        <v>24</v>
      </c>
      <c r="C47" s="4" t="s">
        <v>5</v>
      </c>
      <c r="D47" s="4" t="s">
        <v>6</v>
      </c>
      <c r="E47" s="4" t="s">
        <v>7</v>
      </c>
      <c r="F47" s="4" t="s">
        <v>10</v>
      </c>
    </row>
    <row r="48" spans="2:10" ht="15" customHeight="1">
      <c r="B48" s="1" t="s">
        <v>0</v>
      </c>
      <c r="C48" s="5">
        <f>+'[1]Titolo2 SpeseIn C.capit.Miss.10'!$BJ$62</f>
        <v>0</v>
      </c>
      <c r="D48" s="5">
        <f>+'[1]Titolo2 SpeseIn C.capit.Miss.10'!$BJ$91</f>
        <v>0</v>
      </c>
      <c r="E48" s="5">
        <f>+'[1]Titolo2 SpeseIn C.capit.Miss.10'!$BJ$146</f>
        <v>0</v>
      </c>
      <c r="F48" s="44">
        <f t="shared" ref="F48:F52" si="10">SUM(C48:E48)</f>
        <v>0</v>
      </c>
    </row>
    <row r="49" spans="2:7" ht="15" customHeight="1">
      <c r="B49" s="1" t="s">
        <v>1</v>
      </c>
      <c r="C49" s="5">
        <f>+'[1]Titolo2 SpeseIn C.capit.Miss.10'!$BL$62</f>
        <v>2342</v>
      </c>
      <c r="D49" s="5">
        <f>+'[1]Titolo2 SpeseIn C.capit.Miss.10'!$BL$91</f>
        <v>0</v>
      </c>
      <c r="E49" s="5">
        <f>+'[1]Titolo2 SpeseIn C.capit.Miss.10'!$BL$146</f>
        <v>21.428279999999997</v>
      </c>
      <c r="F49" s="44">
        <f t="shared" si="10"/>
        <v>2363.4282800000001</v>
      </c>
    </row>
    <row r="50" spans="2:7" ht="15" customHeight="1">
      <c r="B50" s="1" t="s">
        <v>2</v>
      </c>
      <c r="C50" s="5">
        <f>+'[1]Titolo2 SpeseIn C.capit.Miss.10'!$BN$62</f>
        <v>0</v>
      </c>
      <c r="D50" s="5">
        <f>+'[1]Titolo2 SpeseIn C.capit.Miss.10'!$BN$91</f>
        <v>0</v>
      </c>
      <c r="E50" s="5">
        <f>+'[1]Titolo2 SpeseIn C.capit.Miss.10'!$BN$146</f>
        <v>0</v>
      </c>
      <c r="F50" s="44">
        <f t="shared" si="10"/>
        <v>0</v>
      </c>
    </row>
    <row r="51" spans="2:7" ht="15" customHeight="1">
      <c r="B51" s="1" t="s">
        <v>3</v>
      </c>
      <c r="C51" s="5">
        <f>+'[1]Titolo2 SpeseIn C.capit.Miss.10'!$BP$62</f>
        <v>928</v>
      </c>
      <c r="D51" s="5">
        <f>+'[1]Titolo2 SpeseIn C.capit.Miss.10'!$BP$91</f>
        <v>0</v>
      </c>
      <c r="E51" s="5">
        <f>+'[1]Titolo2 SpeseIn C.capit.Miss.10'!$BP$146</f>
        <v>0</v>
      </c>
      <c r="F51" s="44">
        <f t="shared" si="10"/>
        <v>928</v>
      </c>
    </row>
    <row r="52" spans="2:7" ht="15" customHeight="1" thickBot="1">
      <c r="B52" s="1" t="s">
        <v>4</v>
      </c>
      <c r="C52" s="5">
        <f>+'[1]Titolo2 SpeseIn C.capit.Miss.10'!$BR$62</f>
        <v>146</v>
      </c>
      <c r="D52" s="5">
        <f>+'[1]Titolo2 SpeseIn C.capit.Miss.10'!$BR$91</f>
        <v>1651</v>
      </c>
      <c r="E52" s="5">
        <f>+'[1]Titolo2 SpeseIn C.capit.Miss.10'!$BR$146</f>
        <v>501.17</v>
      </c>
      <c r="F52" s="44">
        <f t="shared" si="10"/>
        <v>2298.17</v>
      </c>
    </row>
    <row r="53" spans="2:7" ht="16.5" thickBot="1">
      <c r="B53" s="6" t="s">
        <v>8</v>
      </c>
      <c r="C53" s="38">
        <f>SUM(C48:C52)</f>
        <v>3416</v>
      </c>
      <c r="D53" s="38">
        <f t="shared" ref="D53:E53" si="11">SUM(D48:D52)</f>
        <v>1651</v>
      </c>
      <c r="E53" s="38">
        <f t="shared" si="11"/>
        <v>522.59828000000005</v>
      </c>
      <c r="F53" s="39">
        <f>SUM(F48:F52)</f>
        <v>5589.5982800000002</v>
      </c>
    </row>
    <row r="54" spans="2:7">
      <c r="F54" s="8" t="s">
        <v>9</v>
      </c>
    </row>
    <row r="55" spans="2:7">
      <c r="B55" s="74"/>
      <c r="C55" s="74"/>
      <c r="D55" s="74"/>
      <c r="E55" s="74"/>
      <c r="F55" s="74"/>
    </row>
    <row r="56" spans="2:7">
      <c r="B56" s="68" t="s">
        <v>54</v>
      </c>
      <c r="C56" s="75"/>
      <c r="D56" s="75"/>
      <c r="E56" s="75"/>
      <c r="F56" s="75"/>
    </row>
    <row r="57" spans="2:7" ht="46.15" customHeight="1">
      <c r="B57" s="26" t="s">
        <v>24</v>
      </c>
      <c r="C57" s="4" t="s">
        <v>5</v>
      </c>
      <c r="D57" s="4" t="s">
        <v>6</v>
      </c>
      <c r="E57" s="4" t="s">
        <v>7</v>
      </c>
      <c r="F57" s="4" t="s">
        <v>10</v>
      </c>
    </row>
    <row r="58" spans="2:7" ht="15" customHeight="1">
      <c r="B58" s="1" t="s">
        <v>0</v>
      </c>
      <c r="C58" s="5">
        <f>SUM(C38,C48)</f>
        <v>1837</v>
      </c>
      <c r="D58" s="5">
        <f t="shared" ref="D58:E58" si="12">SUM(D38,D48)</f>
        <v>0</v>
      </c>
      <c r="E58" s="5">
        <f t="shared" si="12"/>
        <v>0</v>
      </c>
      <c r="F58" s="44">
        <f t="shared" ref="F58:F62" si="13">SUM(C58:E58)</f>
        <v>1837</v>
      </c>
    </row>
    <row r="59" spans="2:7" ht="15" customHeight="1">
      <c r="B59" s="1" t="s">
        <v>1</v>
      </c>
      <c r="C59" s="5">
        <f t="shared" ref="C59:E62" si="14">SUM(C39,C49)</f>
        <v>130671.37853999999</v>
      </c>
      <c r="D59" s="5">
        <f t="shared" si="14"/>
        <v>43988.416949999999</v>
      </c>
      <c r="E59" s="5">
        <f t="shared" si="14"/>
        <v>76588.53731</v>
      </c>
      <c r="F59" s="44">
        <f t="shared" si="13"/>
        <v>251248.33279999997</v>
      </c>
    </row>
    <row r="60" spans="2:7" ht="15" customHeight="1">
      <c r="B60" s="1" t="s">
        <v>2</v>
      </c>
      <c r="C60" s="5">
        <f t="shared" si="14"/>
        <v>703.84517999999991</v>
      </c>
      <c r="D60" s="5">
        <f t="shared" si="14"/>
        <v>158.76292000000001</v>
      </c>
      <c r="E60" s="5">
        <f t="shared" si="14"/>
        <v>21.685029999999998</v>
      </c>
      <c r="F60" s="44">
        <f t="shared" si="13"/>
        <v>884.29312999999991</v>
      </c>
    </row>
    <row r="61" spans="2:7" ht="15" customHeight="1">
      <c r="B61" s="1" t="s">
        <v>3</v>
      </c>
      <c r="C61" s="5">
        <f t="shared" si="14"/>
        <v>928</v>
      </c>
      <c r="D61" s="5">
        <f t="shared" si="14"/>
        <v>0</v>
      </c>
      <c r="E61" s="5">
        <f t="shared" si="14"/>
        <v>0</v>
      </c>
      <c r="F61" s="44">
        <f>SUM(C61:E61)</f>
        <v>928</v>
      </c>
    </row>
    <row r="62" spans="2:7" ht="15" customHeight="1" thickBot="1">
      <c r="B62" s="1" t="s">
        <v>4</v>
      </c>
      <c r="C62" s="5">
        <f t="shared" si="14"/>
        <v>254144.43146000002</v>
      </c>
      <c r="D62" s="5">
        <f t="shared" si="14"/>
        <v>54859.053419999997</v>
      </c>
      <c r="E62" s="5">
        <f t="shared" si="14"/>
        <v>557875.41848000011</v>
      </c>
      <c r="F62" s="44">
        <f t="shared" si="13"/>
        <v>866878.90336000011</v>
      </c>
    </row>
    <row r="63" spans="2:7" ht="16.5" thickBot="1">
      <c r="B63" s="6" t="s">
        <v>8</v>
      </c>
      <c r="C63" s="38">
        <f>SUM(C58:C62)</f>
        <v>388284.65518</v>
      </c>
      <c r="D63" s="38">
        <f t="shared" ref="D63:E63" si="15">SUM(D58:D62)</f>
        <v>99006.233290000004</v>
      </c>
      <c r="E63" s="38">
        <f t="shared" si="15"/>
        <v>634485.64082000009</v>
      </c>
      <c r="F63" s="39">
        <f>SUM(F58:F62)</f>
        <v>1121776.52929</v>
      </c>
    </row>
    <row r="64" spans="2:7">
      <c r="B64" s="74"/>
      <c r="C64" s="74"/>
      <c r="D64" s="74"/>
      <c r="E64" s="74"/>
      <c r="F64" s="74"/>
      <c r="G64" s="8" t="s">
        <v>9</v>
      </c>
    </row>
    <row r="65" spans="2:6">
      <c r="B65" s="73"/>
      <c r="C65" s="73"/>
      <c r="D65" s="73"/>
      <c r="E65" s="73"/>
      <c r="F65" s="73"/>
    </row>
    <row r="66" spans="2:6">
      <c r="B66" s="68" t="s">
        <v>25</v>
      </c>
      <c r="C66" s="68"/>
      <c r="D66" s="68"/>
      <c r="E66" s="68"/>
      <c r="F66" s="68"/>
    </row>
    <row r="67" spans="2:6" ht="48.6" customHeight="1">
      <c r="B67" s="26" t="s">
        <v>24</v>
      </c>
      <c r="C67" s="4" t="s">
        <v>5</v>
      </c>
      <c r="D67" s="4" t="s">
        <v>6</v>
      </c>
      <c r="E67" s="4" t="s">
        <v>7</v>
      </c>
      <c r="F67" s="4" t="s">
        <v>10</v>
      </c>
    </row>
    <row r="68" spans="2:6" ht="15" customHeight="1">
      <c r="B68" s="1" t="s">
        <v>0</v>
      </c>
      <c r="C68" s="5">
        <f>+'[1]Titolo2 SpeseIn C.capit.Miss.10'!$CN$62</f>
        <v>3133</v>
      </c>
      <c r="D68" s="5">
        <f>+'[1]Titolo2 SpeseIn C.capit.Miss.10'!$CN$91</f>
        <v>0</v>
      </c>
      <c r="E68" s="5">
        <f>+'[1]Titolo2 SpeseIn C.capit.Miss.10'!$CN$146</f>
        <v>0</v>
      </c>
      <c r="F68" s="44">
        <f t="shared" ref="F68:F72" si="16">SUM(C68:E68)</f>
        <v>3133</v>
      </c>
    </row>
    <row r="69" spans="2:6" ht="15" customHeight="1">
      <c r="B69" s="1" t="s">
        <v>1</v>
      </c>
      <c r="C69" s="5">
        <f>+'[1]Titolo2 SpeseIn C.capit.Miss.10'!$CP$62</f>
        <v>61002.734890000007</v>
      </c>
      <c r="D69" s="5">
        <f>+'[1]Titolo2 SpeseIn C.capit.Miss.10'!$CP$91</f>
        <v>74195.718039999992</v>
      </c>
      <c r="E69" s="5">
        <f>+'[1]Titolo2 SpeseIn C.capit.Miss.10'!$CP$146</f>
        <v>19328.457890000001</v>
      </c>
      <c r="F69" s="44">
        <f t="shared" si="16"/>
        <v>154526.91081999999</v>
      </c>
    </row>
    <row r="70" spans="2:6" ht="15" customHeight="1">
      <c r="B70" s="1" t="s">
        <v>2</v>
      </c>
      <c r="C70" s="5">
        <f>+'[1]Titolo2 SpeseIn C.capit.Miss.10'!$CR$62</f>
        <v>1.6426099999999999</v>
      </c>
      <c r="D70" s="5">
        <f>+'[1]Titolo2 SpeseIn C.capit.Miss.10'!$CR$91</f>
        <v>15.50094</v>
      </c>
      <c r="E70" s="5">
        <f>+'[1]Titolo2 SpeseIn C.capit.Miss.10'!$CR$146</f>
        <v>68.850750000000005</v>
      </c>
      <c r="F70" s="44">
        <f t="shared" si="16"/>
        <v>85.99430000000001</v>
      </c>
    </row>
    <row r="71" spans="2:6" ht="15" customHeight="1">
      <c r="B71" s="1" t="s">
        <v>3</v>
      </c>
      <c r="C71" s="5">
        <f>+'[1]Titolo2 SpeseIn C.capit.Miss.10'!$CT$62</f>
        <v>0</v>
      </c>
      <c r="D71" s="5">
        <f>+'[1]Titolo2 SpeseIn C.capit.Miss.10'!$CT$91</f>
        <v>0</v>
      </c>
      <c r="E71" s="5">
        <f>+'[1]Titolo2 SpeseIn C.capit.Miss.10'!$CT$146</f>
        <v>0</v>
      </c>
      <c r="F71" s="44">
        <f t="shared" si="16"/>
        <v>0</v>
      </c>
    </row>
    <row r="72" spans="2:6" ht="15" customHeight="1" thickBot="1">
      <c r="B72" s="1" t="s">
        <v>4</v>
      </c>
      <c r="C72" s="5">
        <f>+'[1]Titolo2 SpeseIn C.capit.Miss.10'!$CV$62</f>
        <v>432083.59901000001</v>
      </c>
      <c r="D72" s="5">
        <f>+'[1]Titolo2 SpeseIn C.capit.Miss.10'!$CV$91</f>
        <v>55489.465519999998</v>
      </c>
      <c r="E72" s="5">
        <f>+'[1]Titolo2 SpeseIn C.capit.Miss.10'!$CV$146</f>
        <v>91623.999429999996</v>
      </c>
      <c r="F72" s="44">
        <f t="shared" si="16"/>
        <v>579197.06395999994</v>
      </c>
    </row>
    <row r="73" spans="2:6" ht="16.5" thickBot="1">
      <c r="B73" s="6" t="s">
        <v>8</v>
      </c>
      <c r="C73" s="38">
        <f>SUM(C68:C72)</f>
        <v>496220.97651000001</v>
      </c>
      <c r="D73" s="38">
        <f t="shared" ref="D73:E73" si="17">SUM(D68:D72)</f>
        <v>129700.68449999999</v>
      </c>
      <c r="E73" s="38">
        <f t="shared" si="17"/>
        <v>111021.30807</v>
      </c>
      <c r="F73" s="39">
        <f>SUM(F68:F72)</f>
        <v>736942.96907999995</v>
      </c>
    </row>
    <row r="74" spans="2:6">
      <c r="F74" s="8" t="s">
        <v>9</v>
      </c>
    </row>
    <row r="75" spans="2:6">
      <c r="B75" s="74"/>
      <c r="C75" s="74"/>
      <c r="D75" s="74"/>
      <c r="E75" s="74"/>
      <c r="F75" s="74"/>
    </row>
    <row r="76" spans="2:6">
      <c r="B76" s="72" t="s">
        <v>55</v>
      </c>
      <c r="C76" s="72"/>
      <c r="D76" s="72"/>
      <c r="E76" s="72"/>
      <c r="F76" s="72"/>
    </row>
    <row r="77" spans="2:6" ht="47.45" customHeight="1">
      <c r="B77" s="26" t="s">
        <v>24</v>
      </c>
      <c r="C77" s="4" t="s">
        <v>5</v>
      </c>
      <c r="D77" s="4" t="s">
        <v>6</v>
      </c>
      <c r="E77" s="4" t="s">
        <v>7</v>
      </c>
      <c r="F77" s="4" t="s">
        <v>10</v>
      </c>
    </row>
    <row r="78" spans="2:6" ht="15" customHeight="1">
      <c r="B78" s="1" t="s">
        <v>0</v>
      </c>
      <c r="C78" s="5">
        <f>+'[1]Titolo2 SpeseIn C.capit.Miss.10'!$DC$62</f>
        <v>0</v>
      </c>
      <c r="D78" s="5">
        <f>+'[1]Titolo2 SpeseIn C.capit.Miss.10'!$DC$91</f>
        <v>0</v>
      </c>
      <c r="E78" s="5">
        <f>+'[1]Titolo2 SpeseIn C.capit.Miss.10'!$DC$146</f>
        <v>0</v>
      </c>
      <c r="F78" s="44">
        <f t="shared" ref="F78:F82" si="18">SUM(C78:E78)</f>
        <v>0</v>
      </c>
    </row>
    <row r="79" spans="2:6" ht="15" customHeight="1">
      <c r="B79" s="1" t="s">
        <v>1</v>
      </c>
      <c r="C79" s="5">
        <f>+'[1]Titolo2 SpeseIn C.capit.Miss.10'!$DE$62</f>
        <v>0</v>
      </c>
      <c r="D79" s="5">
        <f>+'[1]Titolo2 SpeseIn C.capit.Miss.10'!$DE$91</f>
        <v>0</v>
      </c>
      <c r="E79" s="5">
        <f>+'[1]Titolo2 SpeseIn C.capit.Miss.10'!$DE$146</f>
        <v>0</v>
      </c>
      <c r="F79" s="44">
        <f t="shared" si="18"/>
        <v>0</v>
      </c>
    </row>
    <row r="80" spans="2:6" ht="15" customHeight="1">
      <c r="B80" s="1" t="s">
        <v>2</v>
      </c>
      <c r="C80" s="5">
        <f>+'[1]Titolo2 SpeseIn C.capit.Miss.10'!$DG$62</f>
        <v>0</v>
      </c>
      <c r="D80" s="5">
        <f>+'[1]Titolo2 SpeseIn C.capit.Miss.10'!$DG$91</f>
        <v>25</v>
      </c>
      <c r="E80" s="5">
        <f>+'[1]Titolo2 SpeseIn C.capit.Miss.10'!$DG$146</f>
        <v>0</v>
      </c>
      <c r="F80" s="44">
        <f t="shared" si="18"/>
        <v>25</v>
      </c>
    </row>
    <row r="81" spans="2:7" ht="15" customHeight="1">
      <c r="B81" s="1" t="s">
        <v>3</v>
      </c>
      <c r="C81" s="5">
        <f>+'[1]Titolo2 SpeseIn C.capit.Miss.10'!$DI$62</f>
        <v>0</v>
      </c>
      <c r="D81" s="5">
        <f>+'[1]Titolo2 SpeseIn C.capit.Miss.10'!$DI$91</f>
        <v>0</v>
      </c>
      <c r="E81" s="5">
        <f>+'[1]Titolo2 SpeseIn C.capit.Miss.10'!$DI$146</f>
        <v>0</v>
      </c>
      <c r="F81" s="44">
        <f t="shared" si="18"/>
        <v>0</v>
      </c>
    </row>
    <row r="82" spans="2:7" ht="15" customHeight="1" thickBot="1">
      <c r="B82" s="1" t="s">
        <v>4</v>
      </c>
      <c r="C82" s="5">
        <f>+'[1]Titolo2 SpeseIn C.capit.Miss.10'!$DK$62</f>
        <v>10374</v>
      </c>
      <c r="D82" s="5">
        <f>+'[1]Titolo2 SpeseIn C.capit.Miss.10'!$DK$91</f>
        <v>0</v>
      </c>
      <c r="E82" s="5">
        <f>+'[1]Titolo2 SpeseIn C.capit.Miss.10'!$DK$146</f>
        <v>1.079</v>
      </c>
      <c r="F82" s="44">
        <f t="shared" si="18"/>
        <v>10375.079</v>
      </c>
    </row>
    <row r="83" spans="2:7" ht="16.5" thickBot="1">
      <c r="B83" s="6" t="s">
        <v>8</v>
      </c>
      <c r="C83" s="38">
        <f>SUM(C78:C82)</f>
        <v>10374</v>
      </c>
      <c r="D83" s="38">
        <f t="shared" ref="D83:E83" si="19">SUM(D78:D82)</f>
        <v>25</v>
      </c>
      <c r="E83" s="38">
        <f t="shared" si="19"/>
        <v>1.079</v>
      </c>
      <c r="F83" s="39">
        <f>SUM(F78:F82)</f>
        <v>10400.079</v>
      </c>
    </row>
    <row r="84" spans="2:7">
      <c r="F84" s="8" t="s">
        <v>9</v>
      </c>
    </row>
    <row r="85" spans="2:7">
      <c r="B85" s="74"/>
      <c r="C85" s="74"/>
      <c r="D85" s="74"/>
      <c r="E85" s="74"/>
      <c r="F85" s="74"/>
    </row>
    <row r="86" spans="2:7">
      <c r="B86" s="68" t="s">
        <v>26</v>
      </c>
      <c r="C86" s="68"/>
      <c r="D86" s="68"/>
      <c r="E86" s="68"/>
      <c r="F86" s="68"/>
    </row>
    <row r="87" spans="2:7" ht="46.9" customHeight="1">
      <c r="B87" s="26" t="s">
        <v>24</v>
      </c>
      <c r="C87" s="4" t="s">
        <v>5</v>
      </c>
      <c r="D87" s="4" t="s">
        <v>6</v>
      </c>
      <c r="E87" s="4" t="s">
        <v>7</v>
      </c>
      <c r="F87" s="4" t="s">
        <v>10</v>
      </c>
    </row>
    <row r="88" spans="2:7" ht="15" customHeight="1">
      <c r="B88" s="1" t="s">
        <v>0</v>
      </c>
      <c r="C88" s="5">
        <f>SUM(C68,C78)</f>
        <v>3133</v>
      </c>
      <c r="D88" s="5">
        <f t="shared" ref="D88:E88" si="20">SUM(D68,D78)</f>
        <v>0</v>
      </c>
      <c r="E88" s="5">
        <f t="shared" si="20"/>
        <v>0</v>
      </c>
      <c r="F88" s="44">
        <f>SUM(C88:E88)</f>
        <v>3133</v>
      </c>
    </row>
    <row r="89" spans="2:7" ht="15" customHeight="1">
      <c r="B89" s="1" t="s">
        <v>1</v>
      </c>
      <c r="C89" s="5">
        <f t="shared" ref="C89:E92" si="21">SUM(C69,C79)</f>
        <v>61002.734890000007</v>
      </c>
      <c r="D89" s="5">
        <f t="shared" si="21"/>
        <v>74195.718039999992</v>
      </c>
      <c r="E89" s="5">
        <f t="shared" si="21"/>
        <v>19328.457890000001</v>
      </c>
      <c r="F89" s="44">
        <f t="shared" ref="F89:F92" si="22">SUM(C89:E89)</f>
        <v>154526.91081999999</v>
      </c>
    </row>
    <row r="90" spans="2:7" ht="15" customHeight="1">
      <c r="B90" s="1" t="s">
        <v>2</v>
      </c>
      <c r="C90" s="5">
        <f t="shared" si="21"/>
        <v>1.6426099999999999</v>
      </c>
      <c r="D90" s="5">
        <f t="shared" si="21"/>
        <v>40.50094</v>
      </c>
      <c r="E90" s="5">
        <f t="shared" si="21"/>
        <v>68.850750000000005</v>
      </c>
      <c r="F90" s="44">
        <f t="shared" si="22"/>
        <v>110.99430000000001</v>
      </c>
    </row>
    <row r="91" spans="2:7" ht="15" customHeight="1">
      <c r="B91" s="1" t="s">
        <v>3</v>
      </c>
      <c r="C91" s="5">
        <f t="shared" si="21"/>
        <v>0</v>
      </c>
      <c r="D91" s="5">
        <f t="shared" si="21"/>
        <v>0</v>
      </c>
      <c r="E91" s="5">
        <f t="shared" si="21"/>
        <v>0</v>
      </c>
      <c r="F91" s="44">
        <f t="shared" si="22"/>
        <v>0</v>
      </c>
    </row>
    <row r="92" spans="2:7" ht="15" customHeight="1" thickBot="1">
      <c r="B92" s="1" t="s">
        <v>4</v>
      </c>
      <c r="C92" s="5">
        <f t="shared" si="21"/>
        <v>442457.59901000001</v>
      </c>
      <c r="D92" s="5">
        <f t="shared" si="21"/>
        <v>55489.465519999998</v>
      </c>
      <c r="E92" s="5">
        <f t="shared" si="21"/>
        <v>91625.078429999994</v>
      </c>
      <c r="F92" s="44">
        <f t="shared" si="22"/>
        <v>589572.14295999997</v>
      </c>
    </row>
    <row r="93" spans="2:7" ht="16.5" thickBot="1">
      <c r="B93" s="6" t="s">
        <v>8</v>
      </c>
      <c r="C93" s="38">
        <f>SUM(C88:C92)</f>
        <v>506594.97651000001</v>
      </c>
      <c r="D93" s="38">
        <f>SUM(D88:D92)</f>
        <v>129725.68449999999</v>
      </c>
      <c r="E93" s="38">
        <f>SUM(E88:E92)</f>
        <v>111022.38707</v>
      </c>
      <c r="F93" s="39">
        <f>SUM(F88:F92)</f>
        <v>747343.04807999998</v>
      </c>
    </row>
    <row r="94" spans="2:7">
      <c r="B94" s="74"/>
      <c r="C94" s="74"/>
      <c r="D94" s="74"/>
      <c r="E94" s="74"/>
      <c r="F94" s="74"/>
      <c r="G94" s="8" t="s">
        <v>9</v>
      </c>
    </row>
    <row r="95" spans="2:7">
      <c r="B95" s="73"/>
      <c r="C95" s="73"/>
      <c r="D95" s="73"/>
      <c r="E95" s="73"/>
      <c r="F95" s="73"/>
    </row>
    <row r="96" spans="2:7">
      <c r="B96" s="27" t="s">
        <v>27</v>
      </c>
      <c r="C96" s="27"/>
      <c r="D96" s="27"/>
      <c r="E96" s="27"/>
      <c r="F96" s="27"/>
    </row>
    <row r="97" spans="2:8" ht="47.45" customHeight="1">
      <c r="B97" s="26" t="s">
        <v>24</v>
      </c>
      <c r="C97" s="4" t="s">
        <v>5</v>
      </c>
      <c r="D97" s="4" t="s">
        <v>6</v>
      </c>
      <c r="E97" s="4" t="s">
        <v>7</v>
      </c>
      <c r="F97" s="4" t="s">
        <v>10</v>
      </c>
    </row>
    <row r="98" spans="2:8" ht="15" customHeight="1">
      <c r="B98" s="1" t="s">
        <v>0</v>
      </c>
      <c r="C98" s="5">
        <f>+'[1]Titolo2 SpeseIn C.capit.Miss.10'!$EG$62</f>
        <v>4970</v>
      </c>
      <c r="D98" s="5">
        <f>+'[1]Titolo2 SpeseIn C.capit.Miss.10'!$EG$91</f>
        <v>0</v>
      </c>
      <c r="E98" s="5">
        <f>+'[1]Titolo2 SpeseIn C.capit.Miss.10'!$EG$146</f>
        <v>0</v>
      </c>
      <c r="F98" s="44">
        <f t="shared" ref="F98:F102" si="23">SUM(C98:E98)</f>
        <v>4970</v>
      </c>
    </row>
    <row r="99" spans="2:8" ht="15" customHeight="1">
      <c r="B99" s="1" t="s">
        <v>1</v>
      </c>
      <c r="C99" s="5">
        <f>+'[1]Titolo2 SpeseIn C.capit.Miss.10'!$EI$62</f>
        <v>189305.11343000003</v>
      </c>
      <c r="D99" s="5">
        <f>+'[1]Titolo2 SpeseIn C.capit.Miss.10'!$EI$91</f>
        <v>118184.13498999999</v>
      </c>
      <c r="E99" s="5">
        <f>+'[1]Titolo2 SpeseIn C.capit.Miss.10'!$EI$146</f>
        <v>95114.566920000012</v>
      </c>
      <c r="F99" s="44">
        <f t="shared" si="23"/>
        <v>402603.81534000003</v>
      </c>
    </row>
    <row r="100" spans="2:8" ht="15" customHeight="1">
      <c r="B100" s="1" t="s">
        <v>2</v>
      </c>
      <c r="C100" s="5">
        <f>+'[1]Titolo2 SpeseIn C.capit.Miss.10'!$EK$62</f>
        <v>705.48779000000002</v>
      </c>
      <c r="D100" s="5">
        <f>+'[1]Titolo2 SpeseIn C.capit.Miss.10'!$EK$91</f>
        <v>174.26386000000002</v>
      </c>
      <c r="E100" s="5">
        <f>+'[1]Titolo2 SpeseIn C.capit.Miss.10'!$EK$146</f>
        <v>90.535780000000003</v>
      </c>
      <c r="F100" s="44">
        <f t="shared" si="23"/>
        <v>970.28743000000009</v>
      </c>
    </row>
    <row r="101" spans="2:8" ht="15" customHeight="1">
      <c r="B101" s="1" t="s">
        <v>3</v>
      </c>
      <c r="C101" s="5">
        <f>+'[1]Titolo2 SpeseIn C.capit.Miss.10'!$EM$62</f>
        <v>0</v>
      </c>
      <c r="D101" s="5">
        <f>+'[1]Titolo2 SpeseIn C.capit.Miss.10'!$EM$91</f>
        <v>0</v>
      </c>
      <c r="E101" s="5">
        <f>+'[1]Titolo2 SpeseIn C.capit.Miss.10'!$EM$146</f>
        <v>0</v>
      </c>
      <c r="F101" s="44">
        <f t="shared" si="23"/>
        <v>0</v>
      </c>
    </row>
    <row r="102" spans="2:8" ht="15" customHeight="1" thickBot="1">
      <c r="B102" s="1" t="s">
        <v>4</v>
      </c>
      <c r="C102" s="5">
        <f>+'[1]Titolo2 SpeseIn C.capit.Miss.10'!$EO$62</f>
        <v>686082.03047</v>
      </c>
      <c r="D102" s="5">
        <f>+'[1]Titolo2 SpeseIn C.capit.Miss.10'!$EO$91</f>
        <v>108906.87940999999</v>
      </c>
      <c r="E102" s="5">
        <f>+'[1]Titolo2 SpeseIn C.capit.Miss.10'!$EO$146</f>
        <v>655116.38890999986</v>
      </c>
      <c r="F102" s="44">
        <f t="shared" si="23"/>
        <v>1450105.2987899999</v>
      </c>
    </row>
    <row r="103" spans="2:8" ht="16.5" thickBot="1">
      <c r="B103" s="6" t="s">
        <v>8</v>
      </c>
      <c r="C103" s="38">
        <f>SUM(C98:C102)</f>
        <v>881062.63169000007</v>
      </c>
      <c r="D103" s="38">
        <f t="shared" ref="D103:E103" si="24">SUM(D98:D102)</f>
        <v>227265.27825999999</v>
      </c>
      <c r="E103" s="38">
        <f t="shared" si="24"/>
        <v>750321.49160999991</v>
      </c>
      <c r="F103" s="39">
        <f>SUM(F98:F102)</f>
        <v>1858649.4015599999</v>
      </c>
    </row>
    <row r="104" spans="2:8">
      <c r="F104" s="8" t="s">
        <v>9</v>
      </c>
    </row>
    <row r="105" spans="2:8">
      <c r="B105" s="74"/>
      <c r="C105" s="74"/>
      <c r="D105" s="74"/>
      <c r="E105" s="74"/>
      <c r="F105" s="74"/>
    </row>
    <row r="106" spans="2:8" ht="39" customHeight="1">
      <c r="B106" s="72" t="s">
        <v>56</v>
      </c>
      <c r="C106" s="72"/>
      <c r="D106" s="72"/>
      <c r="E106" s="72"/>
      <c r="F106" s="72"/>
      <c r="G106" s="29"/>
      <c r="H106" s="29"/>
    </row>
    <row r="107" spans="2:8" ht="47.45" customHeight="1">
      <c r="B107" s="26" t="s">
        <v>24</v>
      </c>
      <c r="C107" s="4" t="s">
        <v>5</v>
      </c>
      <c r="D107" s="4" t="s">
        <v>6</v>
      </c>
      <c r="E107" s="4" t="s">
        <v>7</v>
      </c>
      <c r="F107" s="4" t="s">
        <v>10</v>
      </c>
    </row>
    <row r="108" spans="2:8" ht="15" customHeight="1">
      <c r="B108" s="1" t="s">
        <v>0</v>
      </c>
      <c r="C108" s="5">
        <f>+'[1]Titolo2 SpeseIn C.capit.Miss.10'!$EV$62</f>
        <v>0</v>
      </c>
      <c r="D108" s="5">
        <f>+'[1]Titolo2 SpeseIn C.capit.Miss.10'!$EV$91</f>
        <v>0</v>
      </c>
      <c r="E108" s="5">
        <f>+'[1]Titolo2 SpeseIn C.capit.Miss.10'!$EV$146</f>
        <v>0</v>
      </c>
      <c r="F108" s="44">
        <f t="shared" ref="F108:F112" si="25">SUM(C108:E108)</f>
        <v>0</v>
      </c>
    </row>
    <row r="109" spans="2:8" ht="15" customHeight="1">
      <c r="B109" s="1" t="s">
        <v>1</v>
      </c>
      <c r="C109" s="5">
        <f>+'[1]Titolo2 SpeseIn C.capit.Miss.10'!$EX$62</f>
        <v>2342</v>
      </c>
      <c r="D109" s="5">
        <f>+'[1]Titolo2 SpeseIn C.capit.Miss.10'!$EX$91</f>
        <v>0</v>
      </c>
      <c r="E109" s="5">
        <f>+'[1]Titolo2 SpeseIn C.capit.Miss.10'!$EX$146</f>
        <v>21428.28</v>
      </c>
      <c r="F109" s="44">
        <f t="shared" si="25"/>
        <v>23770.28</v>
      </c>
    </row>
    <row r="110" spans="2:8" ht="15" customHeight="1">
      <c r="B110" s="1" t="s">
        <v>2</v>
      </c>
      <c r="C110" s="5">
        <f>+'[1]Titolo2 SpeseIn C.capit.Miss.10'!$EZ$62</f>
        <v>0</v>
      </c>
      <c r="D110" s="5">
        <f>+'[1]Titolo2 SpeseIn C.capit.Miss.10'!$EZ$91</f>
        <v>25</v>
      </c>
      <c r="E110" s="5">
        <f>+'[1]Titolo2 SpeseIn C.capit.Miss.10'!$EZ$146</f>
        <v>0</v>
      </c>
      <c r="F110" s="44">
        <f t="shared" si="25"/>
        <v>25</v>
      </c>
    </row>
    <row r="111" spans="2:8" ht="15" customHeight="1">
      <c r="B111" s="1" t="s">
        <v>3</v>
      </c>
      <c r="C111" s="5">
        <f>+'[1]Titolo2 SpeseIn C.capit.Miss.10'!$FB$62</f>
        <v>928</v>
      </c>
      <c r="D111" s="5">
        <f>+'[1]Titolo2 SpeseIn C.capit.Miss.10'!$FB$91</f>
        <v>0</v>
      </c>
      <c r="E111" s="5">
        <f>+'[1]Titolo2 SpeseIn C.capit.Miss.10'!$FB$146</f>
        <v>0</v>
      </c>
      <c r="F111" s="44">
        <f t="shared" si="25"/>
        <v>928</v>
      </c>
    </row>
    <row r="112" spans="2:8" ht="15" customHeight="1" thickBot="1">
      <c r="B112" s="1" t="s">
        <v>4</v>
      </c>
      <c r="C112" s="5">
        <f>+'[1]Titolo2 SpeseIn C.capit.Miss.10'!$FD$62</f>
        <v>10520</v>
      </c>
      <c r="D112" s="5">
        <f>+'[1]Titolo2 SpeseIn C.capit.Miss.10'!$FD$91</f>
        <v>1651</v>
      </c>
      <c r="E112" s="5">
        <f>+'[1]Titolo2 SpeseIn C.capit.Miss.10'!$FD$146</f>
        <v>502.24900000000002</v>
      </c>
      <c r="F112" s="44">
        <f t="shared" si="25"/>
        <v>12673.249</v>
      </c>
    </row>
    <row r="113" spans="2:6" ht="16.5" thickBot="1">
      <c r="B113" s="6" t="s">
        <v>8</v>
      </c>
      <c r="C113" s="38">
        <f>SUM(C108:C112)</f>
        <v>13790</v>
      </c>
      <c r="D113" s="38">
        <f t="shared" ref="D113:E113" si="26">SUM(D108:D112)</f>
        <v>1676</v>
      </c>
      <c r="E113" s="38">
        <f t="shared" si="26"/>
        <v>21930.528999999999</v>
      </c>
      <c r="F113" s="39">
        <f>SUM(F108:F112)</f>
        <v>37396.528999999995</v>
      </c>
    </row>
    <row r="114" spans="2:6">
      <c r="F114" s="8" t="s">
        <v>9</v>
      </c>
    </row>
    <row r="115" spans="2:6">
      <c r="B115" s="73"/>
      <c r="C115" s="73"/>
      <c r="D115" s="73"/>
      <c r="E115" s="73"/>
      <c r="F115" s="73"/>
    </row>
    <row r="116" spans="2:6">
      <c r="B116" s="27" t="s">
        <v>28</v>
      </c>
      <c r="C116" s="28"/>
      <c r="D116" s="28"/>
      <c r="E116" s="28"/>
      <c r="F116" s="28"/>
    </row>
    <row r="117" spans="2:6" ht="46.9" customHeight="1">
      <c r="B117" s="26" t="s">
        <v>24</v>
      </c>
      <c r="C117" s="4" t="s">
        <v>5</v>
      </c>
      <c r="D117" s="4" t="s">
        <v>6</v>
      </c>
      <c r="E117" s="4" t="s">
        <v>7</v>
      </c>
      <c r="F117" s="4" t="s">
        <v>10</v>
      </c>
    </row>
    <row r="118" spans="2:6" ht="15" customHeight="1">
      <c r="B118" s="1" t="s">
        <v>0</v>
      </c>
      <c r="C118" s="5">
        <f>SUM(C98,C108)</f>
        <v>4970</v>
      </c>
      <c r="D118" s="5">
        <f t="shared" ref="D118:E118" si="27">SUM(D98,D108)</f>
        <v>0</v>
      </c>
      <c r="E118" s="5">
        <f t="shared" si="27"/>
        <v>0</v>
      </c>
      <c r="F118" s="44">
        <f t="shared" ref="F118:F122" si="28">SUM(C118:E118)</f>
        <v>4970</v>
      </c>
    </row>
    <row r="119" spans="2:6" ht="15" customHeight="1">
      <c r="B119" s="1" t="s">
        <v>1</v>
      </c>
      <c r="C119" s="5">
        <f t="shared" ref="C119:E122" si="29">SUM(C99,C109)</f>
        <v>191647.11343000003</v>
      </c>
      <c r="D119" s="5">
        <f t="shared" si="29"/>
        <v>118184.13498999999</v>
      </c>
      <c r="E119" s="5">
        <f t="shared" si="29"/>
        <v>116542.84692000001</v>
      </c>
      <c r="F119" s="44">
        <f t="shared" si="28"/>
        <v>426374.09534</v>
      </c>
    </row>
    <row r="120" spans="2:6" ht="15" customHeight="1">
      <c r="B120" s="1" t="s">
        <v>2</v>
      </c>
      <c r="C120" s="5">
        <f t="shared" si="29"/>
        <v>705.48779000000002</v>
      </c>
      <c r="D120" s="5">
        <f t="shared" si="29"/>
        <v>199.26386000000002</v>
      </c>
      <c r="E120" s="5">
        <f t="shared" si="29"/>
        <v>90.535780000000003</v>
      </c>
      <c r="F120" s="44">
        <f t="shared" si="28"/>
        <v>995.28743000000009</v>
      </c>
    </row>
    <row r="121" spans="2:6" ht="15" customHeight="1">
      <c r="B121" s="1" t="s">
        <v>3</v>
      </c>
      <c r="C121" s="5">
        <f t="shared" si="29"/>
        <v>928</v>
      </c>
      <c r="D121" s="5">
        <f t="shared" si="29"/>
        <v>0</v>
      </c>
      <c r="E121" s="5">
        <f t="shared" si="29"/>
        <v>0</v>
      </c>
      <c r="F121" s="44">
        <f t="shared" si="28"/>
        <v>928</v>
      </c>
    </row>
    <row r="122" spans="2:6" ht="15" customHeight="1" thickBot="1">
      <c r="B122" s="1" t="s">
        <v>4</v>
      </c>
      <c r="C122" s="5">
        <f t="shared" si="29"/>
        <v>696602.03047</v>
      </c>
      <c r="D122" s="5">
        <f t="shared" si="29"/>
        <v>110557.87940999999</v>
      </c>
      <c r="E122" s="5">
        <f t="shared" si="29"/>
        <v>655618.63790999982</v>
      </c>
      <c r="F122" s="44">
        <f t="shared" si="28"/>
        <v>1462778.5477899997</v>
      </c>
    </row>
    <row r="123" spans="2:6" ht="16.5" thickBot="1">
      <c r="B123" s="6" t="s">
        <v>8</v>
      </c>
      <c r="C123" s="38">
        <f>SUM(C118:C122)</f>
        <v>894852.63169000007</v>
      </c>
      <c r="D123" s="38">
        <f t="shared" ref="D123:E123" si="30">SUM(D118:D122)</f>
        <v>228941.27825999999</v>
      </c>
      <c r="E123" s="38">
        <f t="shared" si="30"/>
        <v>772252.02060999977</v>
      </c>
      <c r="F123" s="39">
        <f>SUM(F118:F122)</f>
        <v>1896045.9305599998</v>
      </c>
    </row>
    <row r="124" spans="2:6">
      <c r="B124" s="9" t="s">
        <v>11</v>
      </c>
      <c r="C124" s="9"/>
      <c r="D124" s="9"/>
    </row>
    <row r="125" spans="2:6">
      <c r="B125" s="9" t="s">
        <v>29</v>
      </c>
      <c r="C125" s="9"/>
      <c r="D125" s="9"/>
      <c r="F125" s="8" t="s">
        <v>9</v>
      </c>
    </row>
    <row r="126" spans="2:6">
      <c r="C126" s="8" t="s">
        <v>9</v>
      </c>
      <c r="D126" s="8" t="s">
        <v>9</v>
      </c>
      <c r="E126" s="8" t="s">
        <v>9</v>
      </c>
    </row>
  </sheetData>
  <mergeCells count="26">
    <mergeCell ref="B4:F4"/>
    <mergeCell ref="B5:F5"/>
    <mergeCell ref="B6:F6"/>
    <mergeCell ref="B15:F15"/>
    <mergeCell ref="B16:F16"/>
    <mergeCell ref="B25:F25"/>
    <mergeCell ref="B26:F26"/>
    <mergeCell ref="B34:F34"/>
    <mergeCell ref="B35:F35"/>
    <mergeCell ref="B36:F36"/>
    <mergeCell ref="B106:F106"/>
    <mergeCell ref="B76:F76"/>
    <mergeCell ref="B115:F115"/>
    <mergeCell ref="B3:F3"/>
    <mergeCell ref="B86:F86"/>
    <mergeCell ref="B94:F94"/>
    <mergeCell ref="B95:F95"/>
    <mergeCell ref="B105:F105"/>
    <mergeCell ref="B65:F65"/>
    <mergeCell ref="B66:F66"/>
    <mergeCell ref="B75:F75"/>
    <mergeCell ref="B85:F85"/>
    <mergeCell ref="B45:F45"/>
    <mergeCell ref="B55:F55"/>
    <mergeCell ref="B56:F56"/>
    <mergeCell ref="B64:F64"/>
  </mergeCells>
  <pageMargins left="0.70866141732283472" right="0.70866141732283472" top="1.3385826771653544" bottom="1.7322834645669292" header="0.31496062992125984" footer="0.31496062992125984"/>
  <pageSetup paperSize="8" scale="86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90"/>
  <sheetViews>
    <sheetView workbookViewId="0">
      <selection activeCell="C10" sqref="C10"/>
    </sheetView>
  </sheetViews>
  <sheetFormatPr defaultColWidth="8.85546875" defaultRowHeight="15"/>
  <cols>
    <col min="1" max="1" width="8.85546875" style="22"/>
    <col min="2" max="2" width="50.7109375" style="22" customWidth="1"/>
    <col min="3" max="3" width="27" style="22" customWidth="1"/>
    <col min="4" max="4" width="25.140625" style="22" customWidth="1"/>
    <col min="5" max="5" width="20.7109375" style="22" customWidth="1"/>
    <col min="6" max="6" width="30.7109375" style="22" customWidth="1"/>
    <col min="7" max="7" width="8.85546875" style="22"/>
    <col min="8" max="8" width="13.28515625" style="22" customWidth="1"/>
    <col min="9" max="16384" width="8.85546875" style="22"/>
  </cols>
  <sheetData>
    <row r="2" spans="2:8">
      <c r="B2" s="77" t="s">
        <v>95</v>
      </c>
      <c r="C2" s="77"/>
      <c r="D2" s="77"/>
      <c r="E2" s="77"/>
      <c r="F2" s="77"/>
    </row>
    <row r="3" spans="2:8">
      <c r="B3" s="78" t="s">
        <v>31</v>
      </c>
      <c r="C3" s="78"/>
      <c r="D3" s="78"/>
      <c r="E3" s="78"/>
      <c r="F3" s="78"/>
    </row>
    <row r="4" spans="2:8">
      <c r="B4" s="30"/>
      <c r="C4" s="30"/>
      <c r="D4" s="30"/>
      <c r="E4" s="30"/>
      <c r="F4" s="30"/>
      <c r="G4" s="30"/>
      <c r="H4" s="30"/>
    </row>
    <row r="5" spans="2:8">
      <c r="B5" s="79" t="s">
        <v>57</v>
      </c>
      <c r="C5" s="79"/>
      <c r="D5" s="79"/>
      <c r="E5" s="79"/>
      <c r="F5" s="79"/>
    </row>
    <row r="6" spans="2:8" ht="31.5">
      <c r="B6" s="26" t="s">
        <v>32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8" ht="15.75">
      <c r="B7" s="1" t="s">
        <v>33</v>
      </c>
      <c r="C7" s="23">
        <f>+'[1]Titolo1 Spese corr. cod.Miss.12'!$B$62</f>
        <v>200241.87865000003</v>
      </c>
      <c r="D7" s="23">
        <f>+'[1]Titolo1 Spese corr. cod.Miss.12'!$B$91</f>
        <v>111318.75951999999</v>
      </c>
      <c r="E7" s="23">
        <f>+'[1]Titolo1 Spese corr. cod.Miss.12'!$B$146</f>
        <v>49977.363340000004</v>
      </c>
      <c r="F7" s="43">
        <f t="shared" ref="F7:F8" si="0">SUM(C7:E7)</f>
        <v>361538.00151000003</v>
      </c>
    </row>
    <row r="8" spans="2:8" ht="16.5" thickBot="1">
      <c r="B8" s="1" t="s">
        <v>34</v>
      </c>
      <c r="C8" s="23">
        <f>+'[1]Titolo1 Spese corr. cod.Miss.12'!$D$62</f>
        <v>272793.39417999994</v>
      </c>
      <c r="D8" s="23">
        <f>+'[1]Titolo1 Spese corr. cod.Miss.12'!$D$91</f>
        <v>102552.91745000001</v>
      </c>
      <c r="E8" s="23">
        <f>+'[1]Titolo1 Spese corr. cod.Miss.12'!$D$146</f>
        <v>61633.29277</v>
      </c>
      <c r="F8" s="43">
        <f t="shared" si="0"/>
        <v>436979.60439999995</v>
      </c>
    </row>
    <row r="9" spans="2:8" ht="16.5" thickBot="1">
      <c r="B9" s="6" t="s">
        <v>8</v>
      </c>
      <c r="C9" s="41">
        <f>SUM(C7:C8)</f>
        <v>473035.27282999997</v>
      </c>
      <c r="D9" s="41">
        <f>SUM(D7:D8)</f>
        <v>213871.67697</v>
      </c>
      <c r="E9" s="41">
        <f>SUM(E7:E8)</f>
        <v>111610.65611000001</v>
      </c>
      <c r="F9" s="42">
        <f>SUM(C9:E9)</f>
        <v>798517.60590999993</v>
      </c>
      <c r="H9" s="24"/>
    </row>
    <row r="10" spans="2:8" ht="15.75">
      <c r="B10" s="31"/>
      <c r="C10" s="32"/>
      <c r="D10" s="32"/>
      <c r="E10" s="32"/>
      <c r="F10" s="32"/>
      <c r="H10" s="24"/>
    </row>
    <row r="11" spans="2:8">
      <c r="H11" s="24"/>
    </row>
    <row r="12" spans="2:8">
      <c r="B12" s="76" t="s">
        <v>58</v>
      </c>
      <c r="C12" s="76"/>
      <c r="D12" s="76"/>
      <c r="E12" s="76"/>
      <c r="F12" s="76"/>
    </row>
    <row r="13" spans="2:8" ht="31.5">
      <c r="B13" s="26" t="s">
        <v>32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8" ht="15.75">
      <c r="B14" s="1" t="s">
        <v>33</v>
      </c>
      <c r="C14" s="23">
        <f>+'[1]Titolo1 Spese corr. cod.Miss.12'!$I$62</f>
        <v>53792.215329999999</v>
      </c>
      <c r="D14" s="23">
        <f>+'[1]Titolo1 Spese corr. cod.Miss.12'!$I$91</f>
        <v>14468.974120000001</v>
      </c>
      <c r="E14" s="23">
        <f>+'[1]Titolo1 Spese corr. cod.Miss.12'!$I$146</f>
        <v>19508.078550000002</v>
      </c>
      <c r="F14" s="43">
        <f t="shared" ref="F14:F16" si="1">SUM(C14:E14)</f>
        <v>87769.268000000011</v>
      </c>
    </row>
    <row r="15" spans="2:8" ht="16.5" thickBot="1">
      <c r="B15" s="1" t="s">
        <v>34</v>
      </c>
      <c r="C15" s="23">
        <f>+'[1]Titolo1 Spese corr. cod.Miss.12'!$K$62</f>
        <v>78630.972719999991</v>
      </c>
      <c r="D15" s="23">
        <f>+'[1]Titolo1 Spese corr. cod.Miss.12'!$K$91</f>
        <v>11565.95883</v>
      </c>
      <c r="E15" s="23">
        <f>+'[1]Titolo1 Spese corr. cod.Miss.12'!$K$146</f>
        <v>12969.2281</v>
      </c>
      <c r="F15" s="43">
        <f t="shared" si="1"/>
        <v>103166.15964999999</v>
      </c>
    </row>
    <row r="16" spans="2:8" ht="16.5" thickBot="1">
      <c r="B16" s="6" t="s">
        <v>8</v>
      </c>
      <c r="C16" s="41">
        <f>SUM(C14:C15)</f>
        <v>132423.18805</v>
      </c>
      <c r="D16" s="41">
        <f>SUM(D14:D15)</f>
        <v>26034.932950000002</v>
      </c>
      <c r="E16" s="41">
        <f>SUM(E14:E15)</f>
        <v>32477.306650000002</v>
      </c>
      <c r="F16" s="42">
        <f t="shared" si="1"/>
        <v>190935.42765</v>
      </c>
    </row>
    <row r="17" spans="2:8" ht="13.5" customHeight="1">
      <c r="B17" s="31"/>
      <c r="C17" s="32"/>
      <c r="D17" s="32"/>
      <c r="E17" s="32"/>
      <c r="F17" s="32"/>
    </row>
    <row r="18" spans="2:8" ht="12.75" customHeight="1"/>
    <row r="19" spans="2:8">
      <c r="B19" s="79" t="s">
        <v>59</v>
      </c>
      <c r="C19" s="79"/>
      <c r="D19" s="79"/>
      <c r="E19" s="79"/>
      <c r="F19" s="79"/>
    </row>
    <row r="20" spans="2:8" ht="31.5">
      <c r="B20" s="26" t="s">
        <v>32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8" ht="15.75">
      <c r="B21" s="1" t="s">
        <v>33</v>
      </c>
      <c r="C21" s="23">
        <f>SUM(C7,C14)</f>
        <v>254034.09398000003</v>
      </c>
      <c r="D21" s="23">
        <f t="shared" ref="D21:E21" si="2">SUM(D7,D14)</f>
        <v>125787.73363999999</v>
      </c>
      <c r="E21" s="23">
        <f t="shared" si="2"/>
        <v>69485.441890000002</v>
      </c>
      <c r="F21" s="43">
        <f t="shared" ref="F21:F23" si="3">SUM(C21:E21)</f>
        <v>449307.26951000001</v>
      </c>
    </row>
    <row r="22" spans="2:8" ht="16.5" thickBot="1">
      <c r="B22" s="1" t="s">
        <v>34</v>
      </c>
      <c r="C22" s="23">
        <f>SUM(C8,C15)</f>
        <v>351424.36689999991</v>
      </c>
      <c r="D22" s="23">
        <f t="shared" ref="D22:E22" si="4">SUM(D8,D15)</f>
        <v>114118.87628000001</v>
      </c>
      <c r="E22" s="23">
        <f t="shared" si="4"/>
        <v>74602.520870000008</v>
      </c>
      <c r="F22" s="43">
        <f t="shared" si="3"/>
        <v>540145.76404999988</v>
      </c>
    </row>
    <row r="23" spans="2:8" ht="16.5" thickBot="1">
      <c r="B23" s="6" t="s">
        <v>8</v>
      </c>
      <c r="C23" s="41">
        <f>SUM(C21:C22)</f>
        <v>605458.46087999991</v>
      </c>
      <c r="D23" s="41">
        <f>SUM(D21:D22)</f>
        <v>239906.60992000002</v>
      </c>
      <c r="E23" s="41">
        <f>SUM(E21:E22)</f>
        <v>144087.96276000002</v>
      </c>
      <c r="F23" s="42">
        <f t="shared" si="3"/>
        <v>989453.03355999989</v>
      </c>
      <c r="H23" s="24">
        <f>SUM(F9,F16)</f>
        <v>989453.03355999989</v>
      </c>
    </row>
    <row r="24" spans="2:8" ht="15.75">
      <c r="B24" s="31"/>
      <c r="C24" s="32"/>
      <c r="D24" s="32"/>
      <c r="E24" s="32"/>
      <c r="F24" s="32"/>
    </row>
    <row r="25" spans="2:8" ht="15.75">
      <c r="B25" s="31"/>
      <c r="C25" s="32"/>
      <c r="D25" s="32"/>
      <c r="E25" s="32"/>
      <c r="F25" s="32"/>
    </row>
    <row r="26" spans="2:8">
      <c r="B26" s="79" t="s">
        <v>12</v>
      </c>
      <c r="C26" s="79"/>
      <c r="D26" s="79"/>
      <c r="E26" s="79"/>
      <c r="F26" s="79"/>
    </row>
    <row r="27" spans="2:8" ht="31.5">
      <c r="B27" s="26" t="s">
        <v>32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8" ht="15.75">
      <c r="B28" s="1" t="s">
        <v>33</v>
      </c>
      <c r="C28" s="23">
        <f>+'[1]Titolo1 Spese corr. cod.Miss.12'!$W$62</f>
        <v>134831.09675</v>
      </c>
      <c r="D28" s="23">
        <f>+'[1]Titolo1 Spese corr. cod.Miss.12'!$W$91</f>
        <v>43840.266200000005</v>
      </c>
      <c r="E28" s="23">
        <f>+'[1]Titolo1 Spese corr. cod.Miss.12'!$W$146</f>
        <v>21592.79651</v>
      </c>
      <c r="F28" s="43">
        <f t="shared" ref="F28:F30" si="5">SUM(C28:E28)</f>
        <v>200264.15946</v>
      </c>
    </row>
    <row r="29" spans="2:8" ht="16.5" thickBot="1">
      <c r="B29" s="1" t="s">
        <v>34</v>
      </c>
      <c r="C29" s="23">
        <f>+'[1]Titolo1 Spese corr. cod.Miss.12'!$Y$62</f>
        <v>117566.32555000002</v>
      </c>
      <c r="D29" s="23">
        <f>+'[1]Titolo1 Spese corr. cod.Miss.12'!$Y$91</f>
        <v>72128.205489999993</v>
      </c>
      <c r="E29" s="23">
        <f>+'[1]Titolo1 Spese corr. cod.Miss.12'!$Y$146</f>
        <v>28035.832050000001</v>
      </c>
      <c r="F29" s="43">
        <f t="shared" si="5"/>
        <v>217730.36309000003</v>
      </c>
      <c r="H29" s="24" t="s">
        <v>9</v>
      </c>
    </row>
    <row r="30" spans="2:8" ht="16.5" thickBot="1">
      <c r="B30" s="6" t="s">
        <v>8</v>
      </c>
      <c r="C30" s="41">
        <f>SUM(C28:C29)</f>
        <v>252397.42230000003</v>
      </c>
      <c r="D30" s="41">
        <f>SUM(D28:D29)</f>
        <v>115968.47169000001</v>
      </c>
      <c r="E30" s="41">
        <f>SUM(E28:E29)</f>
        <v>49628.628559999997</v>
      </c>
      <c r="F30" s="42">
        <f t="shared" si="5"/>
        <v>417994.52254999999</v>
      </c>
      <c r="H30" s="24" t="s">
        <v>9</v>
      </c>
    </row>
    <row r="31" spans="2:8" ht="15.75">
      <c r="B31" s="31"/>
      <c r="C31" s="32"/>
      <c r="D31" s="32"/>
      <c r="E31" s="32"/>
      <c r="F31" s="32"/>
      <c r="H31" s="24"/>
    </row>
    <row r="32" spans="2:8">
      <c r="H32" s="24" t="s">
        <v>9</v>
      </c>
    </row>
    <row r="33" spans="2:8">
      <c r="B33" s="76" t="s">
        <v>60</v>
      </c>
      <c r="C33" s="76"/>
      <c r="D33" s="76"/>
      <c r="E33" s="76"/>
      <c r="F33" s="76"/>
    </row>
    <row r="34" spans="2:8" ht="31.5">
      <c r="B34" s="26" t="s">
        <v>32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8" ht="15.75">
      <c r="B35" s="1" t="s">
        <v>33</v>
      </c>
      <c r="C35" s="23">
        <f>+'[1]Titolo1 Spese corr. cod.Miss.12'!$AD$62</f>
        <v>35218.175969999997</v>
      </c>
      <c r="D35" s="23">
        <f>+'[1]Titolo1 Spese corr. cod.Miss.12'!$AD$91</f>
        <v>8480.3945500000009</v>
      </c>
      <c r="E35" s="23">
        <f>+'[1]Titolo1 Spese corr. cod.Miss.12'!$AD$146</f>
        <v>13139.911129999999</v>
      </c>
      <c r="F35" s="43">
        <f t="shared" ref="F35:F37" si="6">SUM(C35:E35)</f>
        <v>56838.481649999994</v>
      </c>
    </row>
    <row r="36" spans="2:8" ht="16.5" thickBot="1">
      <c r="B36" s="1" t="s">
        <v>34</v>
      </c>
      <c r="C36" s="23">
        <f>+'[1]Titolo1 Spese corr. cod.Miss.12'!$AF$62</f>
        <v>58684.013019999999</v>
      </c>
      <c r="D36" s="23">
        <f>+'[1]Titolo1 Spese corr. cod.Miss.12'!$AF$91</f>
        <v>7795.9223100000008</v>
      </c>
      <c r="E36" s="23">
        <f>+'[1]Titolo1 Spese corr. cod.Miss.12'!$AF$146</f>
        <v>7317.228259999999</v>
      </c>
      <c r="F36" s="43">
        <f t="shared" si="6"/>
        <v>73797.163589999996</v>
      </c>
    </row>
    <row r="37" spans="2:8" ht="16.5" thickBot="1">
      <c r="B37" s="6" t="s">
        <v>8</v>
      </c>
      <c r="C37" s="41">
        <f>SUM(C35:C36)</f>
        <v>93902.188989999995</v>
      </c>
      <c r="D37" s="41">
        <f>SUM(D35:D36)</f>
        <v>16276.316860000003</v>
      </c>
      <c r="E37" s="41">
        <f>SUM(E35:E36)</f>
        <v>20457.139389999997</v>
      </c>
      <c r="F37" s="42">
        <f t="shared" si="6"/>
        <v>130635.64524</v>
      </c>
    </row>
    <row r="38" spans="2:8" ht="15.75">
      <c r="B38" s="31"/>
      <c r="C38" s="32"/>
      <c r="D38" s="32"/>
      <c r="E38" s="32"/>
      <c r="F38" s="32"/>
    </row>
    <row r="40" spans="2:8">
      <c r="B40" s="76" t="s">
        <v>61</v>
      </c>
      <c r="C40" s="76"/>
      <c r="D40" s="76"/>
      <c r="E40" s="76"/>
      <c r="F40" s="76"/>
    </row>
    <row r="41" spans="2:8" ht="31.5">
      <c r="B41" s="26" t="s">
        <v>32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8" ht="15.75">
      <c r="B42" s="1" t="s">
        <v>33</v>
      </c>
      <c r="C42" s="23">
        <f>SUM(C28,C35)</f>
        <v>170049.27272000001</v>
      </c>
      <c r="D42" s="23">
        <f t="shared" ref="D42:E42" si="7">SUM(D28,D35)</f>
        <v>52320.66075000001</v>
      </c>
      <c r="E42" s="23">
        <f t="shared" si="7"/>
        <v>34732.707640000001</v>
      </c>
      <c r="F42" s="43">
        <f t="shared" ref="F42:F44" si="8">SUM(C42:E42)</f>
        <v>257102.64111000003</v>
      </c>
    </row>
    <row r="43" spans="2:8" ht="16.5" thickBot="1">
      <c r="B43" s="1" t="s">
        <v>34</v>
      </c>
      <c r="C43" s="23">
        <f>SUM(C29,C36)</f>
        <v>176250.33857000002</v>
      </c>
      <c r="D43" s="23">
        <f t="shared" ref="D43:E43" si="9">SUM(D29,D36)</f>
        <v>79924.127799999987</v>
      </c>
      <c r="E43" s="23">
        <f t="shared" si="9"/>
        <v>35353.060310000001</v>
      </c>
      <c r="F43" s="43">
        <f t="shared" si="8"/>
        <v>291527.52668000001</v>
      </c>
    </row>
    <row r="44" spans="2:8" ht="16.5" thickBot="1">
      <c r="B44" s="6" t="s">
        <v>8</v>
      </c>
      <c r="C44" s="41">
        <f>SUM(C42:C43)</f>
        <v>346299.61129000003</v>
      </c>
      <c r="D44" s="41">
        <f>SUM(D42:D43)</f>
        <v>132244.78855</v>
      </c>
      <c r="E44" s="41">
        <f>SUM(E42:E43)</f>
        <v>70085.767950000009</v>
      </c>
      <c r="F44" s="42">
        <f t="shared" si="8"/>
        <v>548630.16779000009</v>
      </c>
      <c r="H44" s="24" t="s">
        <v>9</v>
      </c>
    </row>
    <row r="45" spans="2:8" ht="15.75">
      <c r="B45" s="31"/>
      <c r="C45" s="32"/>
      <c r="D45" s="32"/>
      <c r="E45" s="32"/>
      <c r="F45" s="32"/>
    </row>
    <row r="46" spans="2:8" ht="15.75">
      <c r="B46" s="31"/>
      <c r="C46" s="32"/>
      <c r="D46" s="32"/>
      <c r="E46" s="32"/>
      <c r="F46" s="32"/>
    </row>
    <row r="47" spans="2:8">
      <c r="B47" s="76" t="s">
        <v>62</v>
      </c>
      <c r="C47" s="76"/>
      <c r="D47" s="76"/>
      <c r="E47" s="76"/>
      <c r="F47" s="76"/>
    </row>
    <row r="48" spans="2:8" ht="31.5">
      <c r="B48" s="26" t="s">
        <v>32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33</v>
      </c>
      <c r="C49" s="23">
        <f>+'[1]Titolo1 Spese corr. cod.Miss.12'!$AR$62</f>
        <v>31137.738949999999</v>
      </c>
      <c r="D49" s="23">
        <f>+'[1]Titolo1 Spese corr. cod.Miss.12'!$AR$91</f>
        <v>65062.518909999999</v>
      </c>
      <c r="E49" s="23">
        <f>+'[1]Titolo1 Spese corr. cod.Miss.12'!$AR$146</f>
        <v>10053.38378</v>
      </c>
      <c r="F49" s="43">
        <f t="shared" ref="F49:F51" si="10">SUM(C49:E49)</f>
        <v>106253.64164</v>
      </c>
    </row>
    <row r="50" spans="2:6" ht="16.5" thickBot="1">
      <c r="B50" s="1" t="s">
        <v>34</v>
      </c>
      <c r="C50" s="23">
        <f>+'[1]Titolo1 Spese corr. cod.Miss.12'!$AT$62</f>
        <v>60151.316930000001</v>
      </c>
      <c r="D50" s="23">
        <f>+'[1]Titolo1 Spese corr. cod.Miss.12'!$AT$91</f>
        <v>930744.96914000006</v>
      </c>
      <c r="E50" s="23">
        <f>+'[1]Titolo1 Spese corr. cod.Miss.12'!$AT$146</f>
        <v>22111.37587</v>
      </c>
      <c r="F50" s="43">
        <f t="shared" si="10"/>
        <v>1013007.66194</v>
      </c>
    </row>
    <row r="51" spans="2:6" ht="16.5" thickBot="1">
      <c r="B51" s="6" t="s">
        <v>8</v>
      </c>
      <c r="C51" s="41">
        <f>SUM(C49:C50)</f>
        <v>91289.05588</v>
      </c>
      <c r="D51" s="41">
        <f>SUM(D49:D50)</f>
        <v>995807.48805000004</v>
      </c>
      <c r="E51" s="41">
        <f>SUM(E49:E50)</f>
        <v>32164.75965</v>
      </c>
      <c r="F51" s="42">
        <f t="shared" si="10"/>
        <v>1119261.3035800001</v>
      </c>
    </row>
    <row r="52" spans="2:6" ht="15.75">
      <c r="B52" s="31"/>
      <c r="C52" s="32"/>
      <c r="D52" s="32"/>
      <c r="E52" s="32"/>
      <c r="F52" s="32"/>
    </row>
    <row r="54" spans="2:6">
      <c r="B54" s="76" t="s">
        <v>63</v>
      </c>
      <c r="C54" s="76"/>
      <c r="D54" s="76"/>
      <c r="E54" s="76"/>
      <c r="F54" s="76"/>
    </row>
    <row r="55" spans="2:6" ht="31.5">
      <c r="B55" s="26" t="s">
        <v>32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33</v>
      </c>
      <c r="C56" s="23">
        <f>+'[1]Titolo1 Spese corr. cod.Miss.12'!$AY$62</f>
        <v>13247.17296</v>
      </c>
      <c r="D56" s="23">
        <f>+'[1]Titolo1 Spese corr. cod.Miss.12'!$AY$91</f>
        <v>4729.4961999999996</v>
      </c>
      <c r="E56" s="23">
        <f>+'[1]Titolo1 Spese corr. cod.Miss.12'!$AY$146</f>
        <v>2968.2347099999997</v>
      </c>
      <c r="F56" s="43">
        <f t="shared" ref="F56:F58" si="11">SUM(C56:E56)</f>
        <v>20944.903869999998</v>
      </c>
    </row>
    <row r="57" spans="2:6" ht="16.5" thickBot="1">
      <c r="B57" s="1" t="s">
        <v>34</v>
      </c>
      <c r="C57" s="23">
        <f>+'[1]Titolo1 Spese corr. cod.Miss.12'!$BA$62</f>
        <v>12422.950789999999</v>
      </c>
      <c r="D57" s="23">
        <f>+'[1]Titolo1 Spese corr. cod.Miss.12'!$BA$91</f>
        <v>3482.06673</v>
      </c>
      <c r="E57" s="23">
        <f>+'[1]Titolo1 Spese corr. cod.Miss.12'!$BA$146</f>
        <v>2284.3925700000004</v>
      </c>
      <c r="F57" s="43">
        <f t="shared" si="11"/>
        <v>18189.410090000001</v>
      </c>
    </row>
    <row r="58" spans="2:6" ht="16.5" thickBot="1">
      <c r="B58" s="6" t="s">
        <v>8</v>
      </c>
      <c r="C58" s="41">
        <f>SUM(C56:C57)</f>
        <v>25670.123749999999</v>
      </c>
      <c r="D58" s="41">
        <f>SUM(D56:D57)</f>
        <v>8211.5629300000001</v>
      </c>
      <c r="E58" s="41">
        <f>SUM(E56:E57)</f>
        <v>5252.6272800000006</v>
      </c>
      <c r="F58" s="42">
        <f t="shared" si="11"/>
        <v>39134.313959999999</v>
      </c>
    </row>
    <row r="59" spans="2:6" ht="15.75">
      <c r="B59" s="31"/>
      <c r="C59" s="32"/>
      <c r="D59" s="32"/>
      <c r="E59" s="32"/>
      <c r="F59" s="32"/>
    </row>
    <row r="61" spans="2:6">
      <c r="B61" s="76" t="s">
        <v>64</v>
      </c>
      <c r="C61" s="76"/>
      <c r="D61" s="76"/>
      <c r="E61" s="76"/>
      <c r="F61" s="76"/>
    </row>
    <row r="62" spans="2:6" ht="31.5">
      <c r="B62" s="26" t="s">
        <v>32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33</v>
      </c>
      <c r="C63" s="23">
        <f>SUM(C49,C56)</f>
        <v>44384.911909999995</v>
      </c>
      <c r="D63" s="23">
        <f t="shared" ref="D63:E63" si="12">SUM(D49,D56)</f>
        <v>69792.015109999993</v>
      </c>
      <c r="E63" s="23">
        <f t="shared" si="12"/>
        <v>13021.618490000001</v>
      </c>
      <c r="F63" s="43">
        <f t="shared" ref="F63:F65" si="13">SUM(C63:E63)</f>
        <v>127198.54551</v>
      </c>
    </row>
    <row r="64" spans="2:6" ht="16.5" thickBot="1">
      <c r="B64" s="1" t="s">
        <v>34</v>
      </c>
      <c r="C64" s="23">
        <f>SUM(C50,C57)</f>
        <v>72574.267720000003</v>
      </c>
      <c r="D64" s="23">
        <f t="shared" ref="D64:E64" si="14">SUM(D50,D57)</f>
        <v>934227.03587000002</v>
      </c>
      <c r="E64" s="23">
        <f t="shared" si="14"/>
        <v>24395.76844</v>
      </c>
      <c r="F64" s="43">
        <f t="shared" si="13"/>
        <v>1031197.07203</v>
      </c>
    </row>
    <row r="65" spans="2:8" ht="16.5" thickBot="1">
      <c r="B65" s="6" t="s">
        <v>8</v>
      </c>
      <c r="C65" s="41">
        <f>SUM(C63:C64)</f>
        <v>116959.17963</v>
      </c>
      <c r="D65" s="41">
        <f>SUM(D63:D64)</f>
        <v>1004019.0509800001</v>
      </c>
      <c r="E65" s="41">
        <f>SUM(E63:E64)</f>
        <v>37417.386930000001</v>
      </c>
      <c r="F65" s="42">
        <f t="shared" si="13"/>
        <v>1158395.61754</v>
      </c>
    </row>
    <row r="66" spans="2:8" ht="15.75">
      <c r="B66" s="31"/>
      <c r="C66" s="32"/>
      <c r="D66" s="32"/>
      <c r="E66" s="32"/>
      <c r="F66" s="32"/>
      <c r="H66" s="24" t="s">
        <v>9</v>
      </c>
    </row>
    <row r="67" spans="2:8" ht="15.75">
      <c r="B67" s="31"/>
      <c r="C67" s="32"/>
      <c r="D67" s="32"/>
      <c r="E67" s="32"/>
      <c r="F67" s="32"/>
    </row>
    <row r="68" spans="2:8">
      <c r="B68" s="76" t="s">
        <v>65</v>
      </c>
      <c r="C68" s="76"/>
      <c r="D68" s="76"/>
      <c r="E68" s="76"/>
      <c r="F68" s="76"/>
    </row>
    <row r="69" spans="2:8" ht="31.5">
      <c r="B69" s="26" t="s">
        <v>32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8" ht="15.75">
      <c r="B70" s="1" t="s">
        <v>33</v>
      </c>
      <c r="C70" s="23">
        <f>+'[1]Titolo1 Spese corr. cod.Miss.12'!$BM$62</f>
        <v>150263.84602</v>
      </c>
      <c r="D70" s="23">
        <f>+'[1]Titolo1 Spese corr. cod.Miss.12'!$BM$91</f>
        <v>108902.78511</v>
      </c>
      <c r="E70" s="23">
        <f>+'[1]Titolo1 Spese corr. cod.Miss.12'!$BM$146</f>
        <v>31646.180290000004</v>
      </c>
      <c r="F70" s="43">
        <f t="shared" ref="F70:F72" si="15">SUM(C70:E70)</f>
        <v>290812.81141999998</v>
      </c>
      <c r="H70" s="24"/>
    </row>
    <row r="71" spans="2:8" ht="16.5" thickBot="1">
      <c r="B71" s="1" t="s">
        <v>34</v>
      </c>
      <c r="C71" s="23">
        <f>+'[1]Titolo1 Spese corr. cod.Miss.12'!$BO$62</f>
        <v>177717.64248000001</v>
      </c>
      <c r="D71" s="23">
        <f>+'[1]Titolo1 Spese corr. cod.Miss.12'!$BO$91</f>
        <v>1002873.1746299999</v>
      </c>
      <c r="E71" s="23">
        <f>+'[1]Titolo1 Spese corr. cod.Miss.12'!$BO$146</f>
        <v>42608.429649999998</v>
      </c>
      <c r="F71" s="43">
        <f t="shared" si="15"/>
        <v>1223199.24676</v>
      </c>
      <c r="H71" s="24"/>
    </row>
    <row r="72" spans="2:8" ht="16.5" thickBot="1">
      <c r="B72" s="6" t="s">
        <v>8</v>
      </c>
      <c r="C72" s="41">
        <f>SUM(C70:C71)</f>
        <v>327981.48849999998</v>
      </c>
      <c r="D72" s="41">
        <f>SUM(D70:D71)</f>
        <v>1111775.9597399998</v>
      </c>
      <c r="E72" s="41">
        <f>SUM(E70:E71)</f>
        <v>74254.609939999995</v>
      </c>
      <c r="F72" s="42">
        <f t="shared" si="15"/>
        <v>1514012.0581799997</v>
      </c>
      <c r="H72" s="24"/>
    </row>
    <row r="73" spans="2:8" ht="15.75">
      <c r="B73" s="31"/>
      <c r="C73" s="32"/>
      <c r="D73" s="32"/>
      <c r="E73" s="32"/>
      <c r="F73" s="32"/>
      <c r="H73" s="24"/>
    </row>
    <row r="75" spans="2:8">
      <c r="B75" s="76" t="s">
        <v>66</v>
      </c>
      <c r="C75" s="76"/>
      <c r="D75" s="76"/>
      <c r="E75" s="76"/>
      <c r="F75" s="76"/>
    </row>
    <row r="76" spans="2:8" ht="31.5">
      <c r="B76" s="26" t="s">
        <v>32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8" ht="15.75">
      <c r="B77" s="1" t="s">
        <v>33</v>
      </c>
      <c r="C77" s="23">
        <f>+'[1]Titolo1 Spese corr. cod.Miss.12'!$BT$62</f>
        <v>48465.348930000007</v>
      </c>
      <c r="D77" s="23">
        <f>+'[1]Titolo1 Spese corr. cod.Miss.12'!$BT$91</f>
        <v>13209.890749999999</v>
      </c>
      <c r="E77" s="23">
        <f>+'[1]Titolo1 Spese corr. cod.Miss.12'!$BT$146</f>
        <v>16108.145839999999</v>
      </c>
      <c r="F77" s="43">
        <f t="shared" ref="F77:F79" si="16">SUM(C77:E77)</f>
        <v>77783.385520000011</v>
      </c>
      <c r="H77" s="24"/>
    </row>
    <row r="78" spans="2:8" ht="16.5" thickBot="1">
      <c r="B78" s="1" t="s">
        <v>34</v>
      </c>
      <c r="C78" s="23">
        <f>+'[1]Titolo1 Spese corr. cod.Miss.12'!$BV$62</f>
        <v>71106.963810000001</v>
      </c>
      <c r="D78" s="23">
        <f>+'[1]Titolo1 Spese corr. cod.Miss.12'!$BV$91</f>
        <v>11277.98904</v>
      </c>
      <c r="E78" s="23">
        <f>+'[1]Titolo1 Spese corr. cod.Miss.12'!$BV$146</f>
        <v>9606.6158300000006</v>
      </c>
      <c r="F78" s="43">
        <f t="shared" si="16"/>
        <v>91991.568679999997</v>
      </c>
      <c r="H78" s="24"/>
    </row>
    <row r="79" spans="2:8" ht="16.5" thickBot="1">
      <c r="B79" s="6" t="s">
        <v>8</v>
      </c>
      <c r="C79" s="41">
        <f>SUM(C77:C78)</f>
        <v>119572.31274000001</v>
      </c>
      <c r="D79" s="41">
        <f>SUM(D77:D78)</f>
        <v>24487.879789999999</v>
      </c>
      <c r="E79" s="41">
        <f>SUM(E77:E78)</f>
        <v>25714.76167</v>
      </c>
      <c r="F79" s="42">
        <f t="shared" si="16"/>
        <v>169774.95420000001</v>
      </c>
    </row>
    <row r="80" spans="2:8" ht="15.75">
      <c r="B80" s="31"/>
      <c r="C80" s="32"/>
      <c r="D80" s="32"/>
      <c r="E80" s="32"/>
      <c r="F80" s="32"/>
    </row>
    <row r="82" spans="2:8">
      <c r="B82" s="76" t="s">
        <v>67</v>
      </c>
      <c r="C82" s="76"/>
      <c r="D82" s="76"/>
      <c r="E82" s="76"/>
      <c r="F82" s="76"/>
    </row>
    <row r="83" spans="2:8" ht="31.5">
      <c r="B83" s="26" t="s">
        <v>32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8" ht="15.75">
      <c r="B84" s="1" t="s">
        <v>33</v>
      </c>
      <c r="C84" s="23">
        <f>SUM(C70,C77)</f>
        <v>198729.19495</v>
      </c>
      <c r="D84" s="23">
        <f t="shared" ref="D84:E84" si="17">SUM(D70,D77)</f>
        <v>122112.67585999999</v>
      </c>
      <c r="E84" s="23">
        <f t="shared" si="17"/>
        <v>47754.326130000001</v>
      </c>
      <c r="F84" s="43">
        <f t="shared" ref="F84:F86" si="18">SUM(C84:E84)</f>
        <v>368596.19693999999</v>
      </c>
      <c r="H84" s="24"/>
    </row>
    <row r="85" spans="2:8" ht="16.5" thickBot="1">
      <c r="B85" s="1" t="s">
        <v>34</v>
      </c>
      <c r="C85" s="23">
        <f>SUM(C71,C78)</f>
        <v>248824.60629000003</v>
      </c>
      <c r="D85" s="23">
        <f t="shared" ref="D85:E85" si="19">SUM(D71,D78)</f>
        <v>1014151.1636699999</v>
      </c>
      <c r="E85" s="23">
        <f t="shared" si="19"/>
        <v>52215.045480000001</v>
      </c>
      <c r="F85" s="43">
        <f t="shared" si="18"/>
        <v>1315190.81544</v>
      </c>
      <c r="H85" s="24"/>
    </row>
    <row r="86" spans="2:8" ht="16.5" thickBot="1">
      <c r="B86" s="6" t="s">
        <v>8</v>
      </c>
      <c r="C86" s="41">
        <f>SUM(C84:C85)</f>
        <v>447553.80124000006</v>
      </c>
      <c r="D86" s="41">
        <f t="shared" ref="D86:E86" si="20">SUM(D84:D85)</f>
        <v>1136263.83953</v>
      </c>
      <c r="E86" s="41">
        <f t="shared" si="20"/>
        <v>99969.371610000002</v>
      </c>
      <c r="F86" s="42">
        <f t="shared" si="18"/>
        <v>1683787.01238</v>
      </c>
      <c r="H86" s="24"/>
    </row>
    <row r="87" spans="2:8">
      <c r="B87" s="25" t="s">
        <v>11</v>
      </c>
      <c r="C87" s="25"/>
      <c r="D87" s="25"/>
      <c r="E87" s="25" t="s">
        <v>9</v>
      </c>
    </row>
    <row r="88" spans="2:8">
      <c r="B88" s="25" t="s">
        <v>29</v>
      </c>
      <c r="C88" s="25"/>
      <c r="D88" s="25"/>
      <c r="E88" s="25"/>
      <c r="F88" s="24" t="s">
        <v>9</v>
      </c>
    </row>
    <row r="90" spans="2:8">
      <c r="C90" s="24" t="s">
        <v>9</v>
      </c>
      <c r="D90" s="24" t="s">
        <v>9</v>
      </c>
      <c r="E90" s="24" t="s">
        <v>9</v>
      </c>
    </row>
  </sheetData>
  <mergeCells count="14">
    <mergeCell ref="B2:F2"/>
    <mergeCell ref="B3:F3"/>
    <mergeCell ref="B5:F5"/>
    <mergeCell ref="B40:F40"/>
    <mergeCell ref="B19:F19"/>
    <mergeCell ref="B26:F26"/>
    <mergeCell ref="B33:F33"/>
    <mergeCell ref="B12:F12"/>
    <mergeCell ref="B54:F54"/>
    <mergeCell ref="B47:F47"/>
    <mergeCell ref="B82:F82"/>
    <mergeCell ref="B61:F61"/>
    <mergeCell ref="B68:F68"/>
    <mergeCell ref="B75:F75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88"/>
  <sheetViews>
    <sheetView workbookViewId="0">
      <selection activeCell="C9" sqref="C9"/>
    </sheetView>
  </sheetViews>
  <sheetFormatPr defaultColWidth="8.85546875" defaultRowHeight="15"/>
  <cols>
    <col min="1" max="1" width="8.85546875" style="22"/>
    <col min="2" max="2" width="50.7109375" style="22" customWidth="1"/>
    <col min="3" max="5" width="26.7109375" style="22" customWidth="1"/>
    <col min="6" max="6" width="30.7109375" style="22" customWidth="1"/>
    <col min="7" max="16384" width="8.85546875" style="22"/>
  </cols>
  <sheetData>
    <row r="2" spans="2:6">
      <c r="B2" s="77" t="s">
        <v>96</v>
      </c>
      <c r="C2" s="77"/>
      <c r="D2" s="77"/>
      <c r="E2" s="77"/>
      <c r="F2" s="77"/>
    </row>
    <row r="3" spans="2:6">
      <c r="B3" s="78" t="s">
        <v>31</v>
      </c>
      <c r="C3" s="78"/>
      <c r="D3" s="78"/>
      <c r="E3" s="78"/>
      <c r="F3" s="78"/>
    </row>
    <row r="5" spans="2:6">
      <c r="B5" s="68" t="s">
        <v>49</v>
      </c>
      <c r="C5" s="75"/>
      <c r="D5" s="75"/>
      <c r="E5" s="75"/>
      <c r="F5" s="75"/>
    </row>
    <row r="6" spans="2:6" ht="31.5">
      <c r="B6" s="26" t="s">
        <v>35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75">
      <c r="B7" s="1" t="s">
        <v>33</v>
      </c>
      <c r="C7" s="23">
        <f>+'[1]Titolo2 SpeseIn C.Capit.Miss.12'!$B$62</f>
        <v>4356.7551599999997</v>
      </c>
      <c r="D7" s="23">
        <f>+'[1]Titolo2 SpeseIn C.Capit.Miss.12'!$B$91</f>
        <v>1436.20075</v>
      </c>
      <c r="E7" s="23">
        <f>+'[1]Titolo2 SpeseIn C.Capit.Miss.12'!$B$146</f>
        <v>2477.8638999999998</v>
      </c>
      <c r="F7" s="43">
        <f t="shared" ref="F7:F9" si="0">SUM(C7:E7)</f>
        <v>8270.8198099999991</v>
      </c>
    </row>
    <row r="8" spans="2:6" ht="16.5" thickBot="1">
      <c r="B8" s="1" t="s">
        <v>34</v>
      </c>
      <c r="C8" s="23">
        <f>+'[1]Titolo2 SpeseIn C.Capit.Miss.12'!$D$62</f>
        <v>24595.972859999998</v>
      </c>
      <c r="D8" s="23">
        <f>+'[1]Titolo2 SpeseIn C.Capit.Miss.12'!$D$91</f>
        <v>3170.9820199999999</v>
      </c>
      <c r="E8" s="23">
        <f>+'[1]Titolo2 SpeseIn C.Capit.Miss.12'!$D$146</f>
        <v>1071.7167899999999</v>
      </c>
      <c r="F8" s="43">
        <f t="shared" si="0"/>
        <v>28838.671669999996</v>
      </c>
    </row>
    <row r="9" spans="2:6" ht="16.5" thickBot="1">
      <c r="B9" s="6" t="s">
        <v>8</v>
      </c>
      <c r="C9" s="41">
        <f>SUM(C7:C8)</f>
        <v>28952.728019999999</v>
      </c>
      <c r="D9" s="41">
        <f>SUM(D7:D8)</f>
        <v>4607.1827699999994</v>
      </c>
      <c r="E9" s="41">
        <f>SUM(E7:E8)</f>
        <v>3549.5806899999998</v>
      </c>
      <c r="F9" s="42">
        <f t="shared" si="0"/>
        <v>37109.491479999997</v>
      </c>
    </row>
    <row r="10" spans="2:6" ht="15.75">
      <c r="B10" s="31"/>
      <c r="C10" s="32"/>
      <c r="D10" s="32"/>
      <c r="E10" s="32"/>
      <c r="F10" s="32"/>
    </row>
    <row r="12" spans="2:6">
      <c r="B12" s="68" t="s">
        <v>53</v>
      </c>
      <c r="C12" s="75"/>
      <c r="D12" s="75"/>
      <c r="E12" s="75"/>
      <c r="F12" s="75"/>
    </row>
    <row r="13" spans="2:6" ht="31.5">
      <c r="B13" s="26" t="s">
        <v>35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75">
      <c r="B14" s="1" t="s">
        <v>33</v>
      </c>
      <c r="C14" s="23">
        <f>+'[1]Titolo2 SpeseIn C.Capit.Miss.12'!$I$62</f>
        <v>0</v>
      </c>
      <c r="D14" s="23">
        <f>+'[1]Titolo2 SpeseIn C.Capit.Miss.12'!$I$91</f>
        <v>0</v>
      </c>
      <c r="E14" s="23">
        <f>+'[1]Titolo2 SpeseIn C.Capit.Miss.12'!$I$146</f>
        <v>0</v>
      </c>
      <c r="F14" s="43">
        <f t="shared" ref="F14:F16" si="1">SUM(C14:E14)</f>
        <v>0</v>
      </c>
    </row>
    <row r="15" spans="2:6" ht="16.5" thickBot="1">
      <c r="B15" s="1" t="s">
        <v>34</v>
      </c>
      <c r="C15" s="23">
        <f>+'[1]Titolo2 SpeseIn C.Capit.Miss.12'!$K$62</f>
        <v>0</v>
      </c>
      <c r="D15" s="23">
        <f>+'[1]Titolo2 SpeseIn C.Capit.Miss.12'!$K$91</f>
        <v>0</v>
      </c>
      <c r="E15" s="23">
        <f>+'[1]Titolo2 SpeseIn C.Capit.Miss.12'!$K$146</f>
        <v>0</v>
      </c>
      <c r="F15" s="43">
        <f t="shared" si="1"/>
        <v>0</v>
      </c>
    </row>
    <row r="16" spans="2:6" ht="16.5" thickBot="1">
      <c r="B16" s="6" t="s">
        <v>8</v>
      </c>
      <c r="C16" s="41">
        <f>SUM(C14:C15)</f>
        <v>0</v>
      </c>
      <c r="D16" s="41">
        <f t="shared" ref="D16:E16" si="2">SUM(D14:D15)</f>
        <v>0</v>
      </c>
      <c r="E16" s="41">
        <f t="shared" si="2"/>
        <v>0</v>
      </c>
      <c r="F16" s="42">
        <f t="shared" si="1"/>
        <v>0</v>
      </c>
    </row>
    <row r="17" spans="2:6" ht="15.75">
      <c r="B17" s="31"/>
      <c r="C17" s="32"/>
      <c r="D17" s="32"/>
      <c r="E17" s="32"/>
      <c r="F17" s="32"/>
    </row>
    <row r="19" spans="2:6">
      <c r="B19" s="68" t="s">
        <v>50</v>
      </c>
      <c r="C19" s="68"/>
      <c r="D19" s="68"/>
      <c r="E19" s="68"/>
      <c r="F19" s="68"/>
    </row>
    <row r="20" spans="2:6" ht="31.5">
      <c r="B20" s="26" t="s">
        <v>35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33</v>
      </c>
      <c r="C21" s="23">
        <f>SUM(C7,C14)</f>
        <v>4356.7551599999997</v>
      </c>
      <c r="D21" s="23">
        <f t="shared" ref="D21:E21" si="3">SUM(D7,D14)</f>
        <v>1436.20075</v>
      </c>
      <c r="E21" s="23">
        <f t="shared" si="3"/>
        <v>2477.8638999999998</v>
      </c>
      <c r="F21" s="43">
        <f t="shared" ref="F21:F23" si="4">SUM(C21:E21)</f>
        <v>8270.8198099999991</v>
      </c>
    </row>
    <row r="22" spans="2:6" ht="16.5" thickBot="1">
      <c r="B22" s="1" t="s">
        <v>34</v>
      </c>
      <c r="C22" s="23">
        <f>SUM(C8,C15)</f>
        <v>24595.972859999998</v>
      </c>
      <c r="D22" s="23">
        <f t="shared" ref="D22:E22" si="5">SUM(D8,D15)</f>
        <v>3170.9820199999999</v>
      </c>
      <c r="E22" s="23">
        <f t="shared" si="5"/>
        <v>1071.7167899999999</v>
      </c>
      <c r="F22" s="43">
        <f t="shared" si="4"/>
        <v>28838.671669999996</v>
      </c>
    </row>
    <row r="23" spans="2:6" ht="16.5" thickBot="1">
      <c r="B23" s="6" t="s">
        <v>8</v>
      </c>
      <c r="C23" s="41">
        <f>SUM(C21:C22)</f>
        <v>28952.728019999999</v>
      </c>
      <c r="D23" s="41">
        <f t="shared" ref="D23:E23" si="6">SUM(D21:D22)</f>
        <v>4607.1827699999994</v>
      </c>
      <c r="E23" s="41">
        <f t="shared" si="6"/>
        <v>3549.5806899999998</v>
      </c>
      <c r="F23" s="42">
        <f t="shared" si="4"/>
        <v>37109.491479999997</v>
      </c>
    </row>
    <row r="24" spans="2:6" ht="15.75">
      <c r="B24" s="31"/>
      <c r="C24" s="32"/>
      <c r="D24" s="32"/>
      <c r="E24" s="32"/>
      <c r="F24" s="32"/>
    </row>
    <row r="25" spans="2:6" ht="15.75">
      <c r="B25" s="31"/>
      <c r="C25" s="32"/>
      <c r="D25" s="32"/>
      <c r="E25" s="32"/>
      <c r="F25" s="32"/>
    </row>
    <row r="26" spans="2:6">
      <c r="B26" s="68" t="s">
        <v>51</v>
      </c>
      <c r="C26" s="75"/>
      <c r="D26" s="75"/>
      <c r="E26" s="75"/>
      <c r="F26" s="75"/>
    </row>
    <row r="27" spans="2:6" ht="31.5">
      <c r="B27" s="26" t="s">
        <v>35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33</v>
      </c>
      <c r="C28" s="23">
        <f>+'[1]Titolo2 SpeseIn C.Capit.Miss.12'!$W$62</f>
        <v>480.22291000000001</v>
      </c>
      <c r="D28" s="23">
        <f>+'[1]Titolo2 SpeseIn C.Capit.Miss.12'!$W$91</f>
        <v>79</v>
      </c>
      <c r="E28" s="23">
        <f>+'[1]Titolo2 SpeseIn C.Capit.Miss.12'!$W$146</f>
        <v>1234.8438999999998</v>
      </c>
      <c r="F28" s="43">
        <f t="shared" ref="F28:F30" si="7">SUM(C28:E28)</f>
        <v>1794.0668099999998</v>
      </c>
    </row>
    <row r="29" spans="2:6" ht="16.5" thickBot="1">
      <c r="B29" s="1" t="s">
        <v>34</v>
      </c>
      <c r="C29" s="23">
        <f>+'[1]Titolo2 SpeseIn C.Capit.Miss.12'!$Y$62</f>
        <v>19928.323189999999</v>
      </c>
      <c r="D29" s="23">
        <f>+'[1]Titolo2 SpeseIn C.Capit.Miss.12'!$Y$91</f>
        <v>1258.74251</v>
      </c>
      <c r="E29" s="23">
        <f>+'[1]Titolo2 SpeseIn C.Capit.Miss.12'!$Y$146</f>
        <v>741.84338000000002</v>
      </c>
      <c r="F29" s="43">
        <f t="shared" si="7"/>
        <v>21928.909079999998</v>
      </c>
    </row>
    <row r="30" spans="2:6" ht="16.5" thickBot="1">
      <c r="B30" s="6" t="s">
        <v>8</v>
      </c>
      <c r="C30" s="41">
        <f>SUM(C28:C29)</f>
        <v>20408.5461</v>
      </c>
      <c r="D30" s="41">
        <f t="shared" ref="D30:E30" si="8">SUM(D28:D29)</f>
        <v>1337.74251</v>
      </c>
      <c r="E30" s="41">
        <f t="shared" si="8"/>
        <v>1976.6872799999999</v>
      </c>
      <c r="F30" s="42">
        <f t="shared" si="7"/>
        <v>23722.975889999998</v>
      </c>
    </row>
    <row r="31" spans="2:6" ht="15.75">
      <c r="B31" s="31"/>
      <c r="C31" s="32"/>
      <c r="D31" s="32"/>
      <c r="E31" s="32"/>
      <c r="F31" s="32"/>
    </row>
    <row r="33" spans="2:6">
      <c r="B33" s="68" t="s">
        <v>52</v>
      </c>
      <c r="C33" s="68"/>
      <c r="D33" s="68"/>
      <c r="E33" s="68"/>
      <c r="F33" s="68"/>
    </row>
    <row r="34" spans="2:6" ht="31.5">
      <c r="B34" s="26" t="s">
        <v>35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33</v>
      </c>
      <c r="C35" s="23">
        <f>+'[1]Titolo2 SpeseIn C.Capit.Miss.12'!$AD$62</f>
        <v>0</v>
      </c>
      <c r="D35" s="23">
        <f>+'[1]Titolo2 SpeseIn C.Capit.Miss.12'!$AD$91</f>
        <v>0</v>
      </c>
      <c r="E35" s="23">
        <f>+'[1]Titolo2 SpeseIn C.Capit.Miss.12'!$AD$146</f>
        <v>0</v>
      </c>
      <c r="F35" s="43">
        <f t="shared" ref="F35:F37" si="9">SUM(C35:E35)</f>
        <v>0</v>
      </c>
    </row>
    <row r="36" spans="2:6" ht="16.5" thickBot="1">
      <c r="B36" s="1" t="s">
        <v>34</v>
      </c>
      <c r="C36" s="23">
        <f>+'[1]Titolo2 SpeseIn C.Capit.Miss.12'!$AF$62</f>
        <v>0</v>
      </c>
      <c r="D36" s="23">
        <f>+'[1]Titolo2 SpeseIn C.Capit.Miss.12'!$AF$91</f>
        <v>0</v>
      </c>
      <c r="E36" s="23">
        <f>+'[1]Titolo2 SpeseIn C.Capit.Miss.12'!$AF$146</f>
        <v>0</v>
      </c>
      <c r="F36" s="43">
        <f t="shared" si="9"/>
        <v>0</v>
      </c>
    </row>
    <row r="37" spans="2:6" ht="16.5" thickBot="1">
      <c r="B37" s="6" t="s">
        <v>8</v>
      </c>
      <c r="C37" s="41">
        <f>SUM(C35:C36)</f>
        <v>0</v>
      </c>
      <c r="D37" s="41">
        <f t="shared" ref="D37:E37" si="10">SUM(D35:D36)</f>
        <v>0</v>
      </c>
      <c r="E37" s="41">
        <f t="shared" si="10"/>
        <v>0</v>
      </c>
      <c r="F37" s="42">
        <f t="shared" si="9"/>
        <v>0</v>
      </c>
    </row>
    <row r="38" spans="2:6" ht="15.75">
      <c r="B38" s="31"/>
      <c r="C38" s="32"/>
      <c r="D38" s="32"/>
      <c r="E38" s="32"/>
      <c r="F38" s="32"/>
    </row>
    <row r="40" spans="2:6">
      <c r="B40" s="68" t="s">
        <v>54</v>
      </c>
      <c r="C40" s="75"/>
      <c r="D40" s="75"/>
      <c r="E40" s="75"/>
      <c r="F40" s="75"/>
    </row>
    <row r="41" spans="2:6" ht="31.5">
      <c r="B41" s="26" t="s">
        <v>35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33</v>
      </c>
      <c r="C42" s="23">
        <f>SUM(C28,C35)</f>
        <v>480.22291000000001</v>
      </c>
      <c r="D42" s="23">
        <f t="shared" ref="D42:E42" si="11">SUM(D28,D35)</f>
        <v>79</v>
      </c>
      <c r="E42" s="23">
        <f t="shared" si="11"/>
        <v>1234.8438999999998</v>
      </c>
      <c r="F42" s="43">
        <f t="shared" ref="F42:F44" si="12">SUM(C42:E42)</f>
        <v>1794.0668099999998</v>
      </c>
    </row>
    <row r="43" spans="2:6" ht="16.5" thickBot="1">
      <c r="B43" s="1" t="s">
        <v>34</v>
      </c>
      <c r="C43" s="23">
        <f>SUM(C29,C36)</f>
        <v>19928.323189999999</v>
      </c>
      <c r="D43" s="23">
        <f t="shared" ref="D43:E43" si="13">SUM(D29,D36)</f>
        <v>1258.74251</v>
      </c>
      <c r="E43" s="23">
        <f t="shared" si="13"/>
        <v>741.84338000000002</v>
      </c>
      <c r="F43" s="43">
        <f t="shared" si="12"/>
        <v>21928.909079999998</v>
      </c>
    </row>
    <row r="44" spans="2:6" ht="16.5" thickBot="1">
      <c r="B44" s="6" t="s">
        <v>8</v>
      </c>
      <c r="C44" s="41">
        <f>SUM(C42:C43)</f>
        <v>20408.5461</v>
      </c>
      <c r="D44" s="41">
        <f t="shared" ref="D44:E44" si="14">SUM(D42:D43)</f>
        <v>1337.74251</v>
      </c>
      <c r="E44" s="41">
        <f t="shared" si="14"/>
        <v>1976.6872799999999</v>
      </c>
      <c r="F44" s="42">
        <f t="shared" si="12"/>
        <v>23722.975889999998</v>
      </c>
    </row>
    <row r="45" spans="2:6" ht="15.75">
      <c r="B45" s="31"/>
      <c r="C45" s="32"/>
      <c r="D45" s="32"/>
      <c r="E45" s="32"/>
      <c r="F45" s="32"/>
    </row>
    <row r="46" spans="2:6" ht="15.75">
      <c r="B46" s="31"/>
      <c r="C46" s="32"/>
      <c r="D46" s="32"/>
      <c r="E46" s="32"/>
      <c r="F46" s="32"/>
    </row>
    <row r="47" spans="2:6">
      <c r="B47" s="68" t="s">
        <v>25</v>
      </c>
      <c r="C47" s="68"/>
      <c r="D47" s="68"/>
      <c r="E47" s="68"/>
      <c r="F47" s="68"/>
    </row>
    <row r="48" spans="2:6" ht="31.5">
      <c r="B48" s="26" t="s">
        <v>35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33</v>
      </c>
      <c r="C49" s="23">
        <f>+'[1]Titolo2 SpeseIn C.Capit.Miss.12'!$AR$62</f>
        <v>633.49128999999994</v>
      </c>
      <c r="D49" s="23">
        <f>+'[1]Titolo2 SpeseIn C.Capit.Miss.12'!$AR$91</f>
        <v>92.426569999999998</v>
      </c>
      <c r="E49" s="23">
        <f>+'[1]Titolo2 SpeseIn C.Capit.Miss.12'!$AR$146</f>
        <v>1.1448099999999999</v>
      </c>
      <c r="F49" s="43">
        <f t="shared" ref="F49:F51" si="15">SUM(C49:E49)</f>
        <v>727.06266999999991</v>
      </c>
    </row>
    <row r="50" spans="2:6" ht="16.5" thickBot="1">
      <c r="B50" s="1" t="s">
        <v>34</v>
      </c>
      <c r="C50" s="23">
        <f>+'[1]Titolo2 SpeseIn C.Capit.Miss.12'!$AT$62</f>
        <v>2482.4931200000001</v>
      </c>
      <c r="D50" s="23">
        <f>+'[1]Titolo2 SpeseIn C.Capit.Miss.12'!$AT$91</f>
        <v>1467.1587</v>
      </c>
      <c r="E50" s="23">
        <f>+'[1]Titolo2 SpeseIn C.Capit.Miss.12'!$AT$146</f>
        <v>376.67462</v>
      </c>
      <c r="F50" s="43">
        <f t="shared" si="15"/>
        <v>4326.3264399999998</v>
      </c>
    </row>
    <row r="51" spans="2:6" ht="16.5" thickBot="1">
      <c r="B51" s="6" t="s">
        <v>8</v>
      </c>
      <c r="C51" s="41">
        <f>SUM(C49:C50)</f>
        <v>3115.98441</v>
      </c>
      <c r="D51" s="41">
        <f t="shared" ref="D51:E51" si="16">SUM(D49:D50)</f>
        <v>1559.58527</v>
      </c>
      <c r="E51" s="41">
        <f t="shared" si="16"/>
        <v>377.81943000000001</v>
      </c>
      <c r="F51" s="42">
        <f t="shared" si="15"/>
        <v>5053.3891100000001</v>
      </c>
    </row>
    <row r="52" spans="2:6" ht="15.75">
      <c r="B52" s="31"/>
      <c r="C52" s="32"/>
      <c r="D52" s="32"/>
      <c r="E52" s="32"/>
      <c r="F52" s="32"/>
    </row>
    <row r="54" spans="2:6">
      <c r="B54" s="72" t="s">
        <v>55</v>
      </c>
      <c r="C54" s="72"/>
      <c r="D54" s="72"/>
      <c r="E54" s="72"/>
      <c r="F54" s="72"/>
    </row>
    <row r="55" spans="2:6" ht="31.5">
      <c r="B55" s="26" t="s">
        <v>35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33</v>
      </c>
      <c r="C56" s="23">
        <f>+'[1]Titolo2 SpeseIn C.Capit.Miss.12'!$AY$62</f>
        <v>0</v>
      </c>
      <c r="D56" s="23">
        <f>+'[1]Titolo2 SpeseIn C.Capit.Miss.12'!$AY$91</f>
        <v>0</v>
      </c>
      <c r="E56" s="23">
        <f>+'[1]Titolo2 SpeseIn C.Capit.Miss.12'!$AY$91</f>
        <v>0</v>
      </c>
      <c r="F56" s="43">
        <f t="shared" ref="F56:F58" si="17">SUM(C56:E56)</f>
        <v>0</v>
      </c>
    </row>
    <row r="57" spans="2:6" ht="16.5" thickBot="1">
      <c r="B57" s="1" t="s">
        <v>34</v>
      </c>
      <c r="C57" s="23">
        <f>+'[1]Titolo2 SpeseIn C.Capit.Miss.12'!$BA$62</f>
        <v>0</v>
      </c>
      <c r="D57" s="23">
        <f>+'[1]Titolo2 SpeseIn C.Capit.Miss.12'!$BA$91</f>
        <v>1.1279999999999999</v>
      </c>
      <c r="E57" s="23">
        <f>+'[1]Titolo2 SpeseIn C.Capit.Miss.12'!$BA$91</f>
        <v>1.1279999999999999</v>
      </c>
      <c r="F57" s="43">
        <f t="shared" si="17"/>
        <v>2.2559999999999998</v>
      </c>
    </row>
    <row r="58" spans="2:6" ht="16.5" thickBot="1">
      <c r="B58" s="6" t="s">
        <v>8</v>
      </c>
      <c r="C58" s="41">
        <f>SUM(C56:C57)</f>
        <v>0</v>
      </c>
      <c r="D58" s="41">
        <f t="shared" ref="D58:E58" si="18">SUM(D56:D57)</f>
        <v>1.1279999999999999</v>
      </c>
      <c r="E58" s="41">
        <f t="shared" si="18"/>
        <v>1.1279999999999999</v>
      </c>
      <c r="F58" s="42">
        <f t="shared" si="17"/>
        <v>2.2559999999999998</v>
      </c>
    </row>
    <row r="59" spans="2:6" ht="15.75">
      <c r="B59" s="31"/>
      <c r="C59" s="32"/>
      <c r="D59" s="32"/>
      <c r="E59" s="32"/>
      <c r="F59" s="32"/>
    </row>
    <row r="61" spans="2:6">
      <c r="B61" s="68" t="s">
        <v>26</v>
      </c>
      <c r="C61" s="68"/>
      <c r="D61" s="68"/>
      <c r="E61" s="68"/>
      <c r="F61" s="68"/>
    </row>
    <row r="62" spans="2:6" ht="31.5">
      <c r="B62" s="26" t="s">
        <v>35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33</v>
      </c>
      <c r="C63" s="23">
        <f>SUM(C49,C56)</f>
        <v>633.49128999999994</v>
      </c>
      <c r="D63" s="23">
        <f t="shared" ref="D63:E63" si="19">SUM(D49,D56)</f>
        <v>92.426569999999998</v>
      </c>
      <c r="E63" s="23">
        <f t="shared" si="19"/>
        <v>1.1448099999999999</v>
      </c>
      <c r="F63" s="43">
        <f t="shared" ref="F63:F65" si="20">SUM(C63:E63)</f>
        <v>727.06266999999991</v>
      </c>
    </row>
    <row r="64" spans="2:6" ht="16.5" thickBot="1">
      <c r="B64" s="1" t="s">
        <v>34</v>
      </c>
      <c r="C64" s="23">
        <f>SUM(C50,C57)</f>
        <v>2482.4931200000001</v>
      </c>
      <c r="D64" s="23">
        <f t="shared" ref="D64:E64" si="21">SUM(D50,D57)</f>
        <v>1468.2866999999999</v>
      </c>
      <c r="E64" s="23">
        <f t="shared" si="21"/>
        <v>377.80261999999999</v>
      </c>
      <c r="F64" s="43">
        <f t="shared" si="20"/>
        <v>4328.5824400000001</v>
      </c>
    </row>
    <row r="65" spans="2:6" ht="16.5" thickBot="1">
      <c r="B65" s="6" t="s">
        <v>8</v>
      </c>
      <c r="C65" s="41">
        <f>SUM(C63:C64)</f>
        <v>3115.98441</v>
      </c>
      <c r="D65" s="41">
        <f>SUM(D63:D64)</f>
        <v>1560.71327</v>
      </c>
      <c r="E65" s="41">
        <f>SUM(E63:E64)</f>
        <v>378.94743</v>
      </c>
      <c r="F65" s="42">
        <f t="shared" si="20"/>
        <v>5055.6451100000004</v>
      </c>
    </row>
    <row r="66" spans="2:6" ht="15.75">
      <c r="B66" s="31"/>
      <c r="C66" s="32"/>
      <c r="D66" s="32"/>
      <c r="E66" s="32"/>
      <c r="F66" s="32"/>
    </row>
    <row r="67" spans="2:6" ht="15.75">
      <c r="B67" s="31"/>
      <c r="C67" s="32"/>
      <c r="D67" s="32"/>
      <c r="E67" s="32"/>
      <c r="F67" s="32"/>
    </row>
    <row r="68" spans="2:6" ht="13.15" customHeight="1">
      <c r="B68" s="68" t="s">
        <v>27</v>
      </c>
      <c r="C68" s="68"/>
      <c r="D68" s="68"/>
      <c r="E68" s="68"/>
      <c r="F68" s="68"/>
    </row>
    <row r="69" spans="2:6" ht="31.5">
      <c r="B69" s="26" t="s">
        <v>35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33</v>
      </c>
      <c r="C70" s="23">
        <f>+'[1]Titolo2 SpeseIn C.Capit.Miss.12'!$BM$62</f>
        <v>1113.7141999999999</v>
      </c>
      <c r="D70" s="23">
        <f>+'[1]Titolo2 SpeseIn C.Capit.Miss.12'!$BM$91</f>
        <v>171.42657</v>
      </c>
      <c r="E70" s="23">
        <f>+'[1]Titolo2 SpeseIn C.Capit.Miss.12'!$BM$146</f>
        <v>1235.9887099999999</v>
      </c>
      <c r="F70" s="43">
        <f t="shared" ref="F70:F72" si="22">SUM(C70:E70)</f>
        <v>2521.1294799999996</v>
      </c>
    </row>
    <row r="71" spans="2:6" ht="16.5" thickBot="1">
      <c r="B71" s="1" t="s">
        <v>34</v>
      </c>
      <c r="C71" s="23">
        <f>+'[1]Titolo2 SpeseIn C.Capit.Miss.12'!$BO$62</f>
        <v>22410.816310000002</v>
      </c>
      <c r="D71" s="23">
        <f>+'[1]Titolo2 SpeseIn C.Capit.Miss.12'!$BO$91</f>
        <v>2725.9012099999995</v>
      </c>
      <c r="E71" s="23">
        <f>+'[1]Titolo2 SpeseIn C.Capit.Miss.12'!$BO$146</f>
        <v>1118.518</v>
      </c>
      <c r="F71" s="43">
        <f t="shared" si="22"/>
        <v>26255.235520000002</v>
      </c>
    </row>
    <row r="72" spans="2:6" ht="16.5" thickBot="1">
      <c r="B72" s="6" t="s">
        <v>8</v>
      </c>
      <c r="C72" s="41">
        <f>SUM(C70:C71)</f>
        <v>23524.530510000001</v>
      </c>
      <c r="D72" s="41">
        <f t="shared" ref="D72:E72" si="23">SUM(D70:D71)</f>
        <v>2897.3277799999996</v>
      </c>
      <c r="E72" s="41">
        <f t="shared" si="23"/>
        <v>2354.5067099999997</v>
      </c>
      <c r="F72" s="42">
        <f t="shared" si="22"/>
        <v>28776.364999999998</v>
      </c>
    </row>
    <row r="73" spans="2:6" ht="15.75">
      <c r="B73" s="31"/>
      <c r="C73" s="32"/>
      <c r="D73" s="32"/>
      <c r="E73" s="32"/>
      <c r="F73" s="32"/>
    </row>
    <row r="75" spans="2:6" ht="33" customHeight="1">
      <c r="B75" s="72" t="s">
        <v>56</v>
      </c>
      <c r="C75" s="72"/>
      <c r="D75" s="72"/>
      <c r="E75" s="72"/>
      <c r="F75" s="72"/>
    </row>
    <row r="76" spans="2:6" ht="31.5">
      <c r="B76" s="26" t="s">
        <v>35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33</v>
      </c>
      <c r="C77" s="23">
        <f>+'[1]Titolo2 SpeseIn C.Capit.Miss.12'!$BT$62</f>
        <v>0</v>
      </c>
      <c r="D77" s="23">
        <f>+'[1]Titolo2 SpeseIn C.Capit.Miss.12'!$BT$91</f>
        <v>0</v>
      </c>
      <c r="E77" s="23">
        <f>+'[1]Titolo2 SpeseIn C.Capit.Miss.12'!$BT$146</f>
        <v>0</v>
      </c>
      <c r="F77" s="43">
        <f t="shared" ref="F77:F79" si="24">SUM(C77:E77)</f>
        <v>0</v>
      </c>
    </row>
    <row r="78" spans="2:6" ht="16.5" thickBot="1">
      <c r="B78" s="1" t="s">
        <v>34</v>
      </c>
      <c r="C78" s="23">
        <f>+'[1]Titolo2 SpeseIn C.Capit.Miss.12'!$BV$62</f>
        <v>0</v>
      </c>
      <c r="D78" s="23">
        <f>+'[1]Titolo2 SpeseIn C.Capit.Miss.12'!$BV$91</f>
        <v>1.1279999999999999</v>
      </c>
      <c r="E78" s="23">
        <f>+'[1]Titolo2 SpeseIn C.Capit.Miss.12'!$BV$146</f>
        <v>0</v>
      </c>
      <c r="F78" s="43">
        <f t="shared" si="24"/>
        <v>1.1279999999999999</v>
      </c>
    </row>
    <row r="79" spans="2:6" ht="16.5" thickBot="1">
      <c r="B79" s="6" t="s">
        <v>8</v>
      </c>
      <c r="C79" s="41">
        <f>SUM(C77:C78)</f>
        <v>0</v>
      </c>
      <c r="D79" s="41">
        <f t="shared" ref="D79:E79" si="25">SUM(D77:D78)</f>
        <v>1.1279999999999999</v>
      </c>
      <c r="E79" s="41">
        <f t="shared" si="25"/>
        <v>0</v>
      </c>
      <c r="F79" s="42">
        <f t="shared" si="24"/>
        <v>1.1279999999999999</v>
      </c>
    </row>
    <row r="80" spans="2:6" ht="15.75">
      <c r="B80" s="31"/>
      <c r="C80" s="32"/>
      <c r="D80" s="32"/>
      <c r="E80" s="32"/>
      <c r="F80" s="32"/>
    </row>
    <row r="82" spans="2:6" ht="14.45" customHeight="1">
      <c r="B82" s="76" t="s">
        <v>28</v>
      </c>
      <c r="C82" s="76"/>
      <c r="D82" s="76"/>
      <c r="E82" s="76"/>
      <c r="F82" s="76"/>
    </row>
    <row r="83" spans="2:6" ht="31.5">
      <c r="B83" s="26" t="s">
        <v>35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33</v>
      </c>
      <c r="C84" s="23">
        <f>SUM(C70,C77)</f>
        <v>1113.7141999999999</v>
      </c>
      <c r="D84" s="23">
        <f t="shared" ref="D84:E84" si="26">SUM(D70,D77)</f>
        <v>171.42657</v>
      </c>
      <c r="E84" s="23">
        <f t="shared" si="26"/>
        <v>1235.9887099999999</v>
      </c>
      <c r="F84" s="43">
        <f t="shared" ref="F84:F86" si="27">SUM(C84:E84)</f>
        <v>2521.1294799999996</v>
      </c>
    </row>
    <row r="85" spans="2:6" ht="16.5" thickBot="1">
      <c r="B85" s="1" t="s">
        <v>34</v>
      </c>
      <c r="C85" s="23">
        <f>SUM(C71,C78)</f>
        <v>22410.816310000002</v>
      </c>
      <c r="D85" s="23">
        <f t="shared" ref="D85:E85" si="28">SUM(D71,D78)</f>
        <v>2727.0292099999997</v>
      </c>
      <c r="E85" s="23">
        <f t="shared" si="28"/>
        <v>1118.518</v>
      </c>
      <c r="F85" s="43">
        <f t="shared" si="27"/>
        <v>26256.363520000003</v>
      </c>
    </row>
    <row r="86" spans="2:6" ht="16.5" thickBot="1">
      <c r="B86" s="6" t="s">
        <v>8</v>
      </c>
      <c r="C86" s="41">
        <f>SUM(C84:C85)</f>
        <v>23524.530510000001</v>
      </c>
      <c r="D86" s="41">
        <f t="shared" ref="D86:E86" si="29">SUM(D84:D85)</f>
        <v>2898.4557799999998</v>
      </c>
      <c r="E86" s="41">
        <f t="shared" si="29"/>
        <v>2354.5067099999997</v>
      </c>
      <c r="F86" s="42">
        <f t="shared" si="27"/>
        <v>28777.493000000002</v>
      </c>
    </row>
    <row r="87" spans="2:6">
      <c r="B87" s="25" t="s">
        <v>11</v>
      </c>
      <c r="C87" s="25"/>
    </row>
    <row r="88" spans="2:6">
      <c r="B88" s="25" t="s">
        <v>29</v>
      </c>
      <c r="C88" s="25"/>
    </row>
  </sheetData>
  <mergeCells count="14">
    <mergeCell ref="B2:F2"/>
    <mergeCell ref="B33:F33"/>
    <mergeCell ref="B26:F26"/>
    <mergeCell ref="B3:F3"/>
    <mergeCell ref="B5:F5"/>
    <mergeCell ref="B12:F12"/>
    <mergeCell ref="B19:F19"/>
    <mergeCell ref="B75:F75"/>
    <mergeCell ref="B82:F82"/>
    <mergeCell ref="B40:F40"/>
    <mergeCell ref="B47:F47"/>
    <mergeCell ref="B54:F54"/>
    <mergeCell ref="B61:F61"/>
    <mergeCell ref="B68:F68"/>
  </mergeCells>
  <pageMargins left="0.70866141732283472" right="0.70866141732283472" top="1.7322834645669292" bottom="1.8110236220472442" header="0.31496062992125984" footer="0.31496062992125984"/>
  <pageSetup paperSize="8" scale="81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8"/>
  <sheetViews>
    <sheetView workbookViewId="0">
      <selection activeCell="D10" sqref="D10"/>
    </sheetView>
  </sheetViews>
  <sheetFormatPr defaultColWidth="8.85546875" defaultRowHeight="15"/>
  <cols>
    <col min="1" max="1" width="8.85546875" style="22"/>
    <col min="2" max="2" width="50.7109375" style="22" customWidth="1"/>
    <col min="3" max="4" width="26.7109375" style="22" customWidth="1"/>
    <col min="5" max="5" width="20.7109375" style="22" customWidth="1"/>
    <col min="6" max="6" width="30.7109375" style="22" customWidth="1"/>
    <col min="7" max="7" width="9.5703125" style="22" bestFit="1" customWidth="1"/>
    <col min="8" max="16384" width="8.85546875" style="22"/>
  </cols>
  <sheetData>
    <row r="2" spans="2:6">
      <c r="B2" s="77" t="s">
        <v>97</v>
      </c>
      <c r="C2" s="77"/>
      <c r="D2" s="77"/>
      <c r="E2" s="77"/>
      <c r="F2" s="77"/>
    </row>
    <row r="3" spans="2:6">
      <c r="B3" s="78" t="s">
        <v>36</v>
      </c>
      <c r="C3" s="78"/>
      <c r="D3" s="78"/>
      <c r="E3" s="78"/>
      <c r="F3" s="78"/>
    </row>
    <row r="5" spans="2:6">
      <c r="B5" s="79" t="s">
        <v>68</v>
      </c>
      <c r="C5" s="79"/>
      <c r="D5" s="79"/>
      <c r="E5" s="79"/>
      <c r="F5" s="79"/>
    </row>
    <row r="6" spans="2:6" ht="31.5">
      <c r="B6" s="26" t="s">
        <v>37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75">
      <c r="B7" s="1" t="s">
        <v>38</v>
      </c>
      <c r="C7" s="23">
        <f>+'[1]Titolo1 Spese corr. cod.Miss.'!$B$62</f>
        <v>14679.73107</v>
      </c>
      <c r="D7" s="23">
        <f>+'[1]Titolo1 Spese corr. cod.Miss.'!$B$91</f>
        <v>10700</v>
      </c>
      <c r="E7" s="23">
        <f>+'[1]Titolo1 Spese corr. cod.Miss.'!$B$146</f>
        <v>6276.1291700000002</v>
      </c>
      <c r="F7" s="43">
        <f t="shared" ref="F7:F9" si="0">SUM(C7:E7)</f>
        <v>31655.860240000002</v>
      </c>
    </row>
    <row r="8" spans="2:6" ht="16.5" thickBot="1">
      <c r="B8" s="1" t="s">
        <v>38</v>
      </c>
      <c r="C8" s="23">
        <f>+'[1]Titolo1 Spese corr. cod.Miss.'!$D$62</f>
        <v>1.8420000000000001</v>
      </c>
      <c r="D8" s="23">
        <f>+'[1]Titolo1 Spese corr. cod.Miss.'!$D$91</f>
        <v>0</v>
      </c>
      <c r="E8" s="23">
        <f>+'[1]Titolo1 Spese corr. cod.Miss.'!$D$146</f>
        <v>196.8</v>
      </c>
      <c r="F8" s="43">
        <f t="shared" si="0"/>
        <v>198.64200000000002</v>
      </c>
    </row>
    <row r="9" spans="2:6" ht="16.5" thickBot="1">
      <c r="B9" s="6" t="s">
        <v>8</v>
      </c>
      <c r="C9" s="41">
        <f>SUM(C7:C8)</f>
        <v>14681.57307</v>
      </c>
      <c r="D9" s="41">
        <f t="shared" ref="D9:E9" si="1">SUM(D7:D8)</f>
        <v>10700</v>
      </c>
      <c r="E9" s="41">
        <f t="shared" si="1"/>
        <v>6472.9291700000003</v>
      </c>
      <c r="F9" s="42">
        <f t="shared" si="0"/>
        <v>31854.502239999998</v>
      </c>
    </row>
    <row r="10" spans="2:6" ht="15.75">
      <c r="B10" s="31"/>
      <c r="C10" s="32"/>
      <c r="D10" s="32"/>
      <c r="E10" s="32"/>
      <c r="F10" s="32"/>
    </row>
    <row r="12" spans="2:6">
      <c r="B12" s="76" t="s">
        <v>58</v>
      </c>
      <c r="C12" s="76"/>
      <c r="D12" s="76"/>
      <c r="E12" s="76"/>
      <c r="F12" s="76"/>
    </row>
    <row r="13" spans="2:6" ht="31.5">
      <c r="B13" s="26" t="s">
        <v>39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75">
      <c r="B14" s="1" t="s">
        <v>38</v>
      </c>
      <c r="C14" s="23">
        <f>+'[1]Titolo1 Spese corr. cod.Miss.'!$I$62</f>
        <v>31</v>
      </c>
      <c r="D14" s="23">
        <f>+'[1]Titolo1 Spese corr. cod.Miss.'!$I$91</f>
        <v>1509</v>
      </c>
      <c r="E14" s="23">
        <f>+'[1]Titolo1 Spese corr. cod.Miss.'!$I$146</f>
        <v>163.3399</v>
      </c>
      <c r="F14" s="43">
        <f t="shared" ref="F14:F16" si="2">SUM(C14:E14)</f>
        <v>1703.3398999999999</v>
      </c>
    </row>
    <row r="15" spans="2:6" ht="16.5" thickBot="1">
      <c r="B15" s="1" t="s">
        <v>38</v>
      </c>
      <c r="C15" s="23">
        <f>+'[1]Titolo1 Spese corr. cod.Miss.'!$K$62</f>
        <v>0</v>
      </c>
      <c r="D15" s="23">
        <f>+'[1]Titolo1 Spese corr. cod.Miss.'!$K$91</f>
        <v>0</v>
      </c>
      <c r="E15" s="23">
        <f>+'[1]Titolo1 Spese corr. cod.Miss.'!$K$146</f>
        <v>0</v>
      </c>
      <c r="F15" s="43">
        <f t="shared" si="2"/>
        <v>0</v>
      </c>
    </row>
    <row r="16" spans="2:6" ht="16.5" thickBot="1">
      <c r="B16" s="6" t="s">
        <v>8</v>
      </c>
      <c r="C16" s="41">
        <f>SUM(C14:C15)</f>
        <v>31</v>
      </c>
      <c r="D16" s="41">
        <f t="shared" ref="D16:E16" si="3">SUM(D14:D15)</f>
        <v>1509</v>
      </c>
      <c r="E16" s="41">
        <f t="shared" si="3"/>
        <v>163.3399</v>
      </c>
      <c r="F16" s="42">
        <f t="shared" si="2"/>
        <v>1703.3398999999999</v>
      </c>
    </row>
    <row r="17" spans="2:7" ht="15.75">
      <c r="B17" s="31"/>
      <c r="C17" s="32"/>
      <c r="D17" s="32"/>
      <c r="E17" s="32"/>
      <c r="F17" s="32"/>
    </row>
    <row r="19" spans="2:7">
      <c r="B19" s="79" t="s">
        <v>59</v>
      </c>
      <c r="C19" s="79"/>
      <c r="D19" s="79"/>
      <c r="E19" s="79"/>
      <c r="F19" s="79"/>
    </row>
    <row r="20" spans="2:7" ht="31.5">
      <c r="B20" s="26" t="s">
        <v>37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7" ht="15.75">
      <c r="B21" s="1" t="s">
        <v>38</v>
      </c>
      <c r="C21" s="23">
        <f>SUM(C7,C14)</f>
        <v>14710.73107</v>
      </c>
      <c r="D21" s="23">
        <f t="shared" ref="D21:E21" si="4">SUM(D7,D14)</f>
        <v>12209</v>
      </c>
      <c r="E21" s="23">
        <f t="shared" si="4"/>
        <v>6439.4690700000001</v>
      </c>
      <c r="F21" s="43">
        <f t="shared" ref="F21:F23" si="5">SUM(C21:E21)</f>
        <v>33359.200140000001</v>
      </c>
    </row>
    <row r="22" spans="2:7" ht="16.5" thickBot="1">
      <c r="B22" s="1" t="s">
        <v>38</v>
      </c>
      <c r="C22" s="23">
        <f>SUM(C8,C15)</f>
        <v>1.8420000000000001</v>
      </c>
      <c r="D22" s="23">
        <f t="shared" ref="D22:E22" si="6">SUM(D8,D15)</f>
        <v>0</v>
      </c>
      <c r="E22" s="23">
        <f t="shared" si="6"/>
        <v>196.8</v>
      </c>
      <c r="F22" s="43">
        <f t="shared" si="5"/>
        <v>198.64200000000002</v>
      </c>
    </row>
    <row r="23" spans="2:7" ht="16.5" thickBot="1">
      <c r="B23" s="6" t="s">
        <v>8</v>
      </c>
      <c r="C23" s="41">
        <f>SUM(C21:C22)</f>
        <v>14712.57307</v>
      </c>
      <c r="D23" s="41">
        <f t="shared" ref="D23:E23" si="7">SUM(D21:D22)</f>
        <v>12209</v>
      </c>
      <c r="E23" s="41">
        <f t="shared" si="7"/>
        <v>6636.2690700000003</v>
      </c>
      <c r="F23" s="42">
        <f t="shared" si="5"/>
        <v>33557.842140000001</v>
      </c>
    </row>
    <row r="24" spans="2:7" ht="15.75">
      <c r="B24" s="31"/>
      <c r="C24" s="32"/>
      <c r="D24" s="32"/>
      <c r="E24" s="32"/>
      <c r="F24" s="32"/>
    </row>
    <row r="25" spans="2:7" ht="15.75">
      <c r="B25" s="31"/>
      <c r="C25" s="32"/>
      <c r="D25" s="32"/>
      <c r="E25" s="32"/>
      <c r="F25" s="32"/>
    </row>
    <row r="26" spans="2:7">
      <c r="B26" s="79" t="s">
        <v>12</v>
      </c>
      <c r="C26" s="79"/>
      <c r="D26" s="79"/>
      <c r="E26" s="79"/>
      <c r="F26" s="79"/>
    </row>
    <row r="27" spans="2:7" ht="31.5">
      <c r="B27" s="26" t="s">
        <v>37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7" ht="15.75">
      <c r="B28" s="1" t="s">
        <v>38</v>
      </c>
      <c r="C28" s="23">
        <f>+'[1]Titolo1 Spese corr. cod.Miss.'!$W$62</f>
        <v>10010.3572</v>
      </c>
      <c r="D28" s="23">
        <f>+'[1]Titolo1 Spese corr. cod.Miss.'!$W$91</f>
        <v>9165</v>
      </c>
      <c r="E28" s="23">
        <f>+'[1]Titolo1 Spese corr. cod.Miss.'!$W$146</f>
        <v>5157.0630499999997</v>
      </c>
      <c r="F28" s="43">
        <f t="shared" ref="F28:F30" si="8">SUM(C28:E28)</f>
        <v>24332.420249999999</v>
      </c>
    </row>
    <row r="29" spans="2:7" ht="16.5" thickBot="1">
      <c r="B29" s="1" t="s">
        <v>38</v>
      </c>
      <c r="C29" s="23">
        <f>+'[1]Titolo1 Spese corr. cod.Miss.'!$Y$62</f>
        <v>1.8420000000000001</v>
      </c>
      <c r="D29" s="23">
        <f>+'[1]Titolo1 Spese corr. cod.Miss.'!$Y$91</f>
        <v>0</v>
      </c>
      <c r="E29" s="23">
        <f>+'[1]Titolo1 Spese corr. cod.Miss.'!$Y$146</f>
        <v>109.20358999999999</v>
      </c>
      <c r="F29" s="43">
        <f t="shared" si="8"/>
        <v>111.04558999999999</v>
      </c>
    </row>
    <row r="30" spans="2:7" ht="16.5" thickBot="1">
      <c r="B30" s="6" t="s">
        <v>8</v>
      </c>
      <c r="C30" s="41">
        <f>SUM(C28:C29)</f>
        <v>10012.199200000001</v>
      </c>
      <c r="D30" s="41">
        <f t="shared" ref="D30:E30" si="9">SUM(D28:D29)</f>
        <v>9165</v>
      </c>
      <c r="E30" s="41">
        <f t="shared" si="9"/>
        <v>5266.2666399999998</v>
      </c>
      <c r="F30" s="42">
        <f t="shared" si="8"/>
        <v>24443.465840000004</v>
      </c>
      <c r="G30" s="24" t="s">
        <v>9</v>
      </c>
    </row>
    <row r="31" spans="2:7" ht="15.75">
      <c r="B31" s="31"/>
      <c r="C31" s="32"/>
      <c r="D31" s="32"/>
      <c r="E31" s="32"/>
      <c r="F31" s="32"/>
      <c r="G31" s="24"/>
    </row>
    <row r="33" spans="2:7">
      <c r="B33" s="76" t="s">
        <v>60</v>
      </c>
      <c r="C33" s="76"/>
      <c r="D33" s="76"/>
      <c r="E33" s="76"/>
      <c r="F33" s="76"/>
    </row>
    <row r="34" spans="2:7" ht="31.5">
      <c r="B34" s="26" t="s">
        <v>37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7" ht="15.75">
      <c r="B35" s="1" t="s">
        <v>38</v>
      </c>
      <c r="C35" s="23">
        <f>+'[1]Titolo1 Spese corr. cod.Miss.'!$AD$62</f>
        <v>24</v>
      </c>
      <c r="D35" s="23">
        <f>+'[1]Titolo1 Spese corr. cod.Miss.'!$AD$91</f>
        <v>711</v>
      </c>
      <c r="E35" s="23">
        <f>+'[1]Titolo1 Spese corr. cod.Miss.'!$AD$146</f>
        <v>163.33589999999998</v>
      </c>
      <c r="F35" s="43">
        <f t="shared" ref="F35:F37" si="10">SUM(C35:E35)</f>
        <v>898.33590000000004</v>
      </c>
    </row>
    <row r="36" spans="2:7" ht="16.5" thickBot="1">
      <c r="B36" s="1" t="s">
        <v>38</v>
      </c>
      <c r="C36" s="23">
        <f>+'[1]Titolo1 Spese corr. cod.Miss.'!$AF$62</f>
        <v>0</v>
      </c>
      <c r="D36" s="23">
        <f>+'[1]Titolo1 Spese corr. cod.Miss.'!$AF$91</f>
        <v>0</v>
      </c>
      <c r="E36" s="23">
        <f>+'[1]Titolo1 Spese corr. cod.Miss.'!$AF$146</f>
        <v>0</v>
      </c>
      <c r="F36" s="43">
        <f t="shared" si="10"/>
        <v>0</v>
      </c>
      <c r="G36" s="24" t="s">
        <v>9</v>
      </c>
    </row>
    <row r="37" spans="2:7" ht="16.5" thickBot="1">
      <c r="B37" s="6" t="s">
        <v>8</v>
      </c>
      <c r="C37" s="41">
        <f>SUM(C35:C36)</f>
        <v>24</v>
      </c>
      <c r="D37" s="41">
        <f t="shared" ref="D37:E37" si="11">SUM(D35:D36)</f>
        <v>711</v>
      </c>
      <c r="E37" s="41">
        <f t="shared" si="11"/>
        <v>163.33589999999998</v>
      </c>
      <c r="F37" s="42">
        <f t="shared" si="10"/>
        <v>898.33590000000004</v>
      </c>
    </row>
    <row r="38" spans="2:7" ht="15.75">
      <c r="B38" s="31"/>
      <c r="C38" s="32"/>
      <c r="D38" s="32"/>
      <c r="E38" s="32"/>
      <c r="F38" s="32"/>
    </row>
    <row r="40" spans="2:7">
      <c r="B40" s="76" t="s">
        <v>61</v>
      </c>
      <c r="C40" s="76"/>
      <c r="D40" s="76"/>
      <c r="E40" s="76"/>
      <c r="F40" s="76"/>
    </row>
    <row r="41" spans="2:7" ht="31.5">
      <c r="B41" s="26" t="s">
        <v>37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7" ht="15.75">
      <c r="B42" s="1" t="s">
        <v>38</v>
      </c>
      <c r="C42" s="23">
        <f>SUM(C28,C35)</f>
        <v>10034.3572</v>
      </c>
      <c r="D42" s="23">
        <f t="shared" ref="D42:E42" si="12">SUM(D28,D35)</f>
        <v>9876</v>
      </c>
      <c r="E42" s="23">
        <f t="shared" si="12"/>
        <v>5320.3989499999998</v>
      </c>
      <c r="F42" s="43">
        <f t="shared" ref="F42:F44" si="13">SUM(C42:E42)</f>
        <v>25230.756149999997</v>
      </c>
    </row>
    <row r="43" spans="2:7" ht="16.5" thickBot="1">
      <c r="B43" s="1" t="s">
        <v>38</v>
      </c>
      <c r="C43" s="23">
        <f>SUM(C29,C36)</f>
        <v>1.8420000000000001</v>
      </c>
      <c r="D43" s="23">
        <f t="shared" ref="D43:E43" si="14">SUM(D29,D36)</f>
        <v>0</v>
      </c>
      <c r="E43" s="23">
        <f t="shared" si="14"/>
        <v>109.20358999999999</v>
      </c>
      <c r="F43" s="43">
        <f t="shared" si="13"/>
        <v>111.04558999999999</v>
      </c>
    </row>
    <row r="44" spans="2:7" ht="16.5" thickBot="1">
      <c r="B44" s="6" t="s">
        <v>8</v>
      </c>
      <c r="C44" s="41">
        <f>SUM(C42,C43)</f>
        <v>10036.199200000001</v>
      </c>
      <c r="D44" s="41">
        <f t="shared" ref="D44:E44" si="15">SUM(D42:D43)</f>
        <v>9876</v>
      </c>
      <c r="E44" s="41">
        <f t="shared" si="15"/>
        <v>5429.6025399999999</v>
      </c>
      <c r="F44" s="42">
        <f t="shared" si="13"/>
        <v>25341.801740000003</v>
      </c>
    </row>
    <row r="45" spans="2:7" ht="15.75">
      <c r="B45" s="31"/>
      <c r="C45" s="32"/>
      <c r="D45" s="32"/>
      <c r="E45" s="32"/>
      <c r="F45" s="32"/>
    </row>
    <row r="46" spans="2:7" ht="15.75">
      <c r="B46" s="31"/>
      <c r="C46" s="32"/>
      <c r="D46" s="32"/>
      <c r="E46" s="32"/>
      <c r="F46" s="32"/>
    </row>
    <row r="47" spans="2:7">
      <c r="B47" s="76" t="s">
        <v>62</v>
      </c>
      <c r="C47" s="76"/>
      <c r="D47" s="76"/>
      <c r="E47" s="76"/>
      <c r="F47" s="76"/>
    </row>
    <row r="48" spans="2:7" ht="31.5">
      <c r="B48" s="26" t="s">
        <v>39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38</v>
      </c>
      <c r="C49" s="23">
        <f>+'[1]Titolo1 Spese corr. cod.Miss.'!$AR$62</f>
        <v>10878.79797</v>
      </c>
      <c r="D49" s="23">
        <f>+'[1]Titolo1 Spese corr. cod.Miss.'!$AR$91</f>
        <v>2083</v>
      </c>
      <c r="E49" s="23">
        <f>+'[1]Titolo1 Spese corr. cod.Miss.'!$AR$146</f>
        <v>887.50501999999994</v>
      </c>
      <c r="F49" s="43">
        <f t="shared" ref="F49:F51" si="16">SUM(C49:E49)</f>
        <v>13849.30299</v>
      </c>
    </row>
    <row r="50" spans="2:6" ht="16.5" thickBot="1">
      <c r="B50" s="1" t="s">
        <v>38</v>
      </c>
      <c r="C50" s="23">
        <f>+'[1]Titolo1 Spese corr. cod.Miss.'!$AT$62</f>
        <v>0</v>
      </c>
      <c r="D50" s="23">
        <f>+'[1]Titolo1 Spese corr. cod.Miss.'!$AT$91</f>
        <v>0</v>
      </c>
      <c r="E50" s="23">
        <f>+'[1]Titolo1 Spese corr. cod.Miss.'!$AT$146</f>
        <v>43.201860000000003</v>
      </c>
      <c r="F50" s="43">
        <f t="shared" si="16"/>
        <v>43.201860000000003</v>
      </c>
    </row>
    <row r="51" spans="2:6" ht="16.5" thickBot="1">
      <c r="B51" s="6" t="s">
        <v>8</v>
      </c>
      <c r="C51" s="41">
        <f>SUM(C49:C50)</f>
        <v>10878.79797</v>
      </c>
      <c r="D51" s="41">
        <f t="shared" ref="D51:E51" si="17">SUM(D49:D50)</f>
        <v>2083</v>
      </c>
      <c r="E51" s="41">
        <f t="shared" si="17"/>
        <v>930.70687999999996</v>
      </c>
      <c r="F51" s="42">
        <f t="shared" si="16"/>
        <v>13892.504849999999</v>
      </c>
    </row>
    <row r="52" spans="2:6" ht="15.75">
      <c r="B52" s="31"/>
      <c r="C52" s="32"/>
      <c r="D52" s="32"/>
      <c r="E52" s="32"/>
      <c r="F52" s="32"/>
    </row>
    <row r="54" spans="2:6">
      <c r="B54" s="76" t="s">
        <v>63</v>
      </c>
      <c r="C54" s="76"/>
      <c r="D54" s="76"/>
      <c r="E54" s="76"/>
      <c r="F54" s="76"/>
    </row>
    <row r="55" spans="2:6" ht="31.5">
      <c r="B55" s="26" t="s">
        <v>37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38</v>
      </c>
      <c r="C56" s="23">
        <f>+'[1]Titolo1 Spese corr. cod.Miss.'!$AY$62</f>
        <v>9</v>
      </c>
      <c r="D56" s="23">
        <f>+'[1]Titolo1 Spese corr. cod.Miss.'!$AY$91</f>
        <v>352</v>
      </c>
      <c r="E56" s="23">
        <f>+'[1]Titolo1 Spese corr. cod.Miss.'!$AY$146</f>
        <v>6</v>
      </c>
      <c r="F56" s="43">
        <f t="shared" ref="F56:F58" si="18">SUM(C56:E56)</f>
        <v>367</v>
      </c>
    </row>
    <row r="57" spans="2:6" ht="16.5" thickBot="1">
      <c r="B57" s="1" t="s">
        <v>38</v>
      </c>
      <c r="C57" s="23">
        <f>+'[1]Titolo1 Spese corr. cod.Miss.'!$BA$62</f>
        <v>0</v>
      </c>
      <c r="D57" s="23">
        <f>+'[1]Titolo1 Spese corr. cod.Miss.'!$BA$91</f>
        <v>0</v>
      </c>
      <c r="E57" s="23">
        <f>+'[1]Titolo1 Spese corr. cod.Miss.'!$BA$146</f>
        <v>0</v>
      </c>
      <c r="F57" s="43">
        <f t="shared" si="18"/>
        <v>0</v>
      </c>
    </row>
    <row r="58" spans="2:6" ht="16.5" thickBot="1">
      <c r="B58" s="6" t="s">
        <v>8</v>
      </c>
      <c r="C58" s="41">
        <f>SUM(C56:C57)</f>
        <v>9</v>
      </c>
      <c r="D58" s="41">
        <f t="shared" ref="D58:E58" si="19">SUM(D56:D57)</f>
        <v>352</v>
      </c>
      <c r="E58" s="41">
        <f t="shared" si="19"/>
        <v>6</v>
      </c>
      <c r="F58" s="42">
        <f t="shared" si="18"/>
        <v>367</v>
      </c>
    </row>
    <row r="59" spans="2:6" ht="15.75">
      <c r="B59" s="31"/>
      <c r="C59" s="32"/>
      <c r="D59" s="32"/>
      <c r="E59" s="32"/>
      <c r="F59" s="32"/>
    </row>
    <row r="61" spans="2:6">
      <c r="B61" s="76" t="s">
        <v>64</v>
      </c>
      <c r="C61" s="76"/>
      <c r="D61" s="76"/>
      <c r="E61" s="76"/>
      <c r="F61" s="76"/>
    </row>
    <row r="62" spans="2:6" ht="31.5">
      <c r="B62" s="26" t="s">
        <v>37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38</v>
      </c>
      <c r="C63" s="23">
        <f>SUM(C49,C56)</f>
        <v>10887.79797</v>
      </c>
      <c r="D63" s="23">
        <f t="shared" ref="D63:E63" si="20">SUM(D49,D56)</f>
        <v>2435</v>
      </c>
      <c r="E63" s="23">
        <f t="shared" si="20"/>
        <v>893.50501999999994</v>
      </c>
      <c r="F63" s="43">
        <f t="shared" ref="F63:F65" si="21">SUM(C63:E63)</f>
        <v>14216.30299</v>
      </c>
    </row>
    <row r="64" spans="2:6" ht="16.5" thickBot="1">
      <c r="B64" s="1" t="s">
        <v>38</v>
      </c>
      <c r="C64" s="23">
        <f>SUM(C50,C57)</f>
        <v>0</v>
      </c>
      <c r="D64" s="23">
        <f t="shared" ref="D64:E64" si="22">SUM(D50,D57)</f>
        <v>0</v>
      </c>
      <c r="E64" s="23">
        <f t="shared" si="22"/>
        <v>43.201860000000003</v>
      </c>
      <c r="F64" s="43">
        <f t="shared" si="21"/>
        <v>43.201860000000003</v>
      </c>
    </row>
    <row r="65" spans="2:6" ht="16.5" thickBot="1">
      <c r="B65" s="6" t="s">
        <v>8</v>
      </c>
      <c r="C65" s="41">
        <f>SUM(C63:C64)</f>
        <v>10887.79797</v>
      </c>
      <c r="D65" s="41">
        <f t="shared" ref="D65:E65" si="23">SUM(D63:D64)</f>
        <v>2435</v>
      </c>
      <c r="E65" s="41">
        <f t="shared" si="23"/>
        <v>936.70687999999996</v>
      </c>
      <c r="F65" s="42">
        <f t="shared" si="21"/>
        <v>14259.504849999999</v>
      </c>
    </row>
    <row r="66" spans="2:6" ht="15.75">
      <c r="B66" s="31"/>
      <c r="C66" s="32"/>
      <c r="D66" s="32"/>
      <c r="E66" s="32"/>
      <c r="F66" s="32"/>
    </row>
    <row r="67" spans="2:6" ht="15.75">
      <c r="B67" s="31"/>
      <c r="C67" s="32"/>
      <c r="D67" s="32"/>
      <c r="E67" s="32"/>
      <c r="F67" s="32"/>
    </row>
    <row r="68" spans="2:6">
      <c r="B68" s="76" t="s">
        <v>65</v>
      </c>
      <c r="C68" s="76"/>
      <c r="D68" s="76"/>
      <c r="E68" s="76"/>
      <c r="F68" s="76"/>
    </row>
    <row r="69" spans="2:6" ht="31.5">
      <c r="B69" s="26" t="s">
        <v>37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38</v>
      </c>
      <c r="C70" s="23">
        <f>+'[1]Titolo1 Spese corr. cod.Miss.'!$BM$62</f>
        <v>20889.155169999998</v>
      </c>
      <c r="D70" s="23">
        <f>+'[1]Titolo1 Spese corr. cod.Miss.'!$BM$91</f>
        <v>11248</v>
      </c>
      <c r="E70" s="23">
        <f>+'[1]Titolo1 Spese corr. cod.Miss.'!$BM$146</f>
        <v>6044.5680699999994</v>
      </c>
      <c r="F70" s="43">
        <f t="shared" ref="F70:F72" si="24">SUM(C70:E70)</f>
        <v>38181.723239999999</v>
      </c>
    </row>
    <row r="71" spans="2:6" ht="16.5" thickBot="1">
      <c r="B71" s="1" t="s">
        <v>38</v>
      </c>
      <c r="C71" s="23">
        <f>+'[1]Titolo1 Spese corr. cod.Miss.'!$BO$62</f>
        <v>1.8420000000000001</v>
      </c>
      <c r="D71" s="23">
        <f>+'[1]Titolo1 Spese corr. cod.Miss.'!$BO$91</f>
        <v>0</v>
      </c>
      <c r="E71" s="23">
        <f>+'[1]Titolo1 Spese corr. cod.Miss.'!$BO$146</f>
        <v>152.40545</v>
      </c>
      <c r="F71" s="43">
        <f t="shared" si="24"/>
        <v>154.24745000000001</v>
      </c>
    </row>
    <row r="72" spans="2:6" ht="16.5" thickBot="1">
      <c r="B72" s="6" t="s">
        <v>8</v>
      </c>
      <c r="C72" s="41">
        <f>SUM(C70:C71)</f>
        <v>20890.997169999999</v>
      </c>
      <c r="D72" s="41">
        <f t="shared" ref="D72:E72" si="25">SUM(D70:D71)</f>
        <v>11248</v>
      </c>
      <c r="E72" s="41">
        <f t="shared" si="25"/>
        <v>6196.9735199999996</v>
      </c>
      <c r="F72" s="42">
        <f t="shared" si="24"/>
        <v>38335.970690000002</v>
      </c>
    </row>
    <row r="73" spans="2:6" ht="15.75">
      <c r="B73" s="31"/>
      <c r="C73" s="32"/>
      <c r="D73" s="32"/>
      <c r="E73" s="32"/>
      <c r="F73" s="32"/>
    </row>
    <row r="75" spans="2:6">
      <c r="B75" s="76" t="s">
        <v>66</v>
      </c>
      <c r="C75" s="76"/>
      <c r="D75" s="76"/>
      <c r="E75" s="76"/>
      <c r="F75" s="76"/>
    </row>
    <row r="76" spans="2:6" ht="31.5">
      <c r="B76" s="26" t="s">
        <v>37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38</v>
      </c>
      <c r="C77" s="23">
        <f>+'[1]Titolo1 Spese corr. cod.Miss.'!$BT$62</f>
        <v>33</v>
      </c>
      <c r="D77" s="23">
        <f>+'[1]Titolo1 Spese corr. cod.Miss.'!$BT$91</f>
        <v>1063</v>
      </c>
      <c r="E77" s="23">
        <f>+'[1]Titolo1 Spese corr. cod.Miss.'!$BT$146</f>
        <v>169.33589999999998</v>
      </c>
      <c r="F77" s="43">
        <f t="shared" ref="F77:F79" si="26">SUM(C77:E77)</f>
        <v>1265.3359</v>
      </c>
    </row>
    <row r="78" spans="2:6" ht="16.5" thickBot="1">
      <c r="B78" s="1" t="s">
        <v>38</v>
      </c>
      <c r="C78" s="23">
        <f>+'[1]Titolo1 Spese corr. cod.Miss.'!$BV$62</f>
        <v>0</v>
      </c>
      <c r="D78" s="23">
        <f>+'[1]Titolo1 Spese corr. cod.Miss.'!$BV$91</f>
        <v>0</v>
      </c>
      <c r="E78" s="23">
        <f>+'[1]Titolo1 Spese corr. cod.Miss.'!$BV$146</f>
        <v>0</v>
      </c>
      <c r="F78" s="43">
        <f t="shared" si="26"/>
        <v>0</v>
      </c>
    </row>
    <row r="79" spans="2:6" ht="16.5" thickBot="1">
      <c r="B79" s="6" t="s">
        <v>8</v>
      </c>
      <c r="C79" s="41">
        <f>SUM(C77:C78)</f>
        <v>33</v>
      </c>
      <c r="D79" s="41">
        <f t="shared" ref="D79:E79" si="27">SUM(D77:D78)</f>
        <v>1063</v>
      </c>
      <c r="E79" s="41">
        <f t="shared" si="27"/>
        <v>169.33589999999998</v>
      </c>
      <c r="F79" s="42">
        <f t="shared" si="26"/>
        <v>1265.3359</v>
      </c>
    </row>
    <row r="80" spans="2:6" ht="15.75">
      <c r="B80" s="31"/>
      <c r="C80" s="32"/>
      <c r="D80" s="32"/>
      <c r="E80" s="32"/>
      <c r="F80" s="32"/>
    </row>
    <row r="82" spans="2:6">
      <c r="B82" s="76" t="s">
        <v>67</v>
      </c>
      <c r="C82" s="76"/>
      <c r="D82" s="76"/>
      <c r="E82" s="76"/>
      <c r="F82" s="76"/>
    </row>
    <row r="83" spans="2:6" ht="31.5">
      <c r="B83" s="26" t="s">
        <v>37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38</v>
      </c>
      <c r="C84" s="23">
        <f>SUM(C70,C77)</f>
        <v>20922.155169999998</v>
      </c>
      <c r="D84" s="23">
        <f t="shared" ref="D84:E84" si="28">SUM(D70,D77)</f>
        <v>12311</v>
      </c>
      <c r="E84" s="23">
        <f t="shared" si="28"/>
        <v>6213.9039699999994</v>
      </c>
      <c r="F84" s="43">
        <f t="shared" ref="F84:F86" si="29">SUM(C84:E84)</f>
        <v>39447.059139999998</v>
      </c>
    </row>
    <row r="85" spans="2:6" ht="16.5" thickBot="1">
      <c r="B85" s="1" t="s">
        <v>38</v>
      </c>
      <c r="C85" s="23">
        <f>SUM(C71,C78)</f>
        <v>1.8420000000000001</v>
      </c>
      <c r="D85" s="23">
        <f t="shared" ref="D85:E85" si="30">SUM(D71,D78)</f>
        <v>0</v>
      </c>
      <c r="E85" s="23">
        <f t="shared" si="30"/>
        <v>152.40545</v>
      </c>
      <c r="F85" s="43">
        <f t="shared" si="29"/>
        <v>154.24745000000001</v>
      </c>
    </row>
    <row r="86" spans="2:6" ht="16.5" thickBot="1">
      <c r="B86" s="6" t="s">
        <v>8</v>
      </c>
      <c r="C86" s="41">
        <f>SUM(C84:C85)</f>
        <v>20923.997169999999</v>
      </c>
      <c r="D86" s="41">
        <f t="shared" ref="D86:E86" si="31">SUM(D84:D85)</f>
        <v>12311</v>
      </c>
      <c r="E86" s="41">
        <f t="shared" si="31"/>
        <v>6366.3094199999996</v>
      </c>
      <c r="F86" s="42">
        <f t="shared" si="29"/>
        <v>39601.30659</v>
      </c>
    </row>
    <row r="87" spans="2:6">
      <c r="B87" s="25" t="s">
        <v>11</v>
      </c>
    </row>
    <row r="88" spans="2:6">
      <c r="B88" s="25" t="s">
        <v>29</v>
      </c>
    </row>
  </sheetData>
  <mergeCells count="14">
    <mergeCell ref="B2:F2"/>
    <mergeCell ref="B61:F61"/>
    <mergeCell ref="B68:F68"/>
    <mergeCell ref="B75:F75"/>
    <mergeCell ref="B82:F82"/>
    <mergeCell ref="B33:F33"/>
    <mergeCell ref="B40:F40"/>
    <mergeCell ref="B47:F47"/>
    <mergeCell ref="B54:F54"/>
    <mergeCell ref="B26:F26"/>
    <mergeCell ref="B3:F3"/>
    <mergeCell ref="B5:F5"/>
    <mergeCell ref="B12:F12"/>
    <mergeCell ref="B19:F19"/>
  </mergeCells>
  <pageMargins left="0.70866141732283472" right="0.70866141732283472" top="1.5354330708661419" bottom="1.5354330708661419" header="0.31496062992125984" footer="0.31496062992125984"/>
  <pageSetup paperSize="8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88"/>
  <sheetViews>
    <sheetView workbookViewId="0">
      <selection activeCell="G32" sqref="G32"/>
    </sheetView>
  </sheetViews>
  <sheetFormatPr defaultColWidth="8.85546875" defaultRowHeight="15"/>
  <cols>
    <col min="1" max="1" width="8.85546875" style="22"/>
    <col min="2" max="2" width="50.7109375" style="22" customWidth="1"/>
    <col min="3" max="4" width="27.7109375" style="22" customWidth="1"/>
    <col min="5" max="5" width="26.7109375" style="22" customWidth="1"/>
    <col min="6" max="6" width="30.7109375" style="22" customWidth="1"/>
    <col min="7" max="16384" width="8.85546875" style="22"/>
  </cols>
  <sheetData>
    <row r="2" spans="2:6">
      <c r="B2" s="77" t="s">
        <v>98</v>
      </c>
      <c r="C2" s="77"/>
      <c r="D2" s="77"/>
      <c r="E2" s="77"/>
      <c r="F2" s="77"/>
    </row>
    <row r="3" spans="2:6">
      <c r="B3" s="78" t="s">
        <v>36</v>
      </c>
      <c r="C3" s="78"/>
      <c r="D3" s="78"/>
      <c r="E3" s="78"/>
      <c r="F3" s="78"/>
    </row>
    <row r="4" spans="2:6">
      <c r="B4" s="33"/>
      <c r="C4" s="33"/>
      <c r="D4" s="33"/>
      <c r="E4" s="33"/>
      <c r="F4" s="33"/>
    </row>
    <row r="5" spans="2:6">
      <c r="B5" s="79" t="s">
        <v>69</v>
      </c>
      <c r="C5" s="79"/>
      <c r="D5" s="79"/>
      <c r="E5" s="79"/>
      <c r="F5" s="79"/>
    </row>
    <row r="6" spans="2:6" ht="31.5">
      <c r="B6" s="26" t="s">
        <v>40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5.75">
      <c r="B7" s="1" t="s">
        <v>38</v>
      </c>
      <c r="C7" s="23">
        <f>+'[1]Titolo2 SpeseIn C.Capit.Miss.'!$B$62</f>
        <v>1143</v>
      </c>
      <c r="D7" s="23">
        <f>+'[1]Titolo2 SpeseIn C.Capit.Miss.'!$B$91</f>
        <v>43</v>
      </c>
      <c r="E7" s="23">
        <f>+'[1]Titolo2 SpeseIn C.Capit.Miss.'!$B$146</f>
        <v>0</v>
      </c>
      <c r="F7" s="43">
        <f t="shared" ref="F7:F9" si="0">SUM(C7:E7)</f>
        <v>1186</v>
      </c>
    </row>
    <row r="8" spans="2:6" ht="16.5" thickBot="1">
      <c r="B8" s="1" t="s">
        <v>38</v>
      </c>
      <c r="C8" s="23">
        <f>+'[1]Titolo2 SpeseIn C.Capit.Miss.'!$D$62</f>
        <v>0</v>
      </c>
      <c r="D8" s="23">
        <f>+'[1]Titolo2 SpeseIn C.Capit.Miss.'!$D$91</f>
        <v>0</v>
      </c>
      <c r="E8" s="23">
        <f>+'[1]Titolo2 SpeseIn C.Capit.Miss.'!$D$146</f>
        <v>0</v>
      </c>
      <c r="F8" s="43">
        <f t="shared" si="0"/>
        <v>0</v>
      </c>
    </row>
    <row r="9" spans="2:6" ht="16.5" thickBot="1">
      <c r="B9" s="6" t="s">
        <v>8</v>
      </c>
      <c r="C9" s="41">
        <f>SUM(C7:C8)</f>
        <v>1143</v>
      </c>
      <c r="D9" s="41">
        <f t="shared" ref="D9:E9" si="1">SUM(D7:D8)</f>
        <v>43</v>
      </c>
      <c r="E9" s="41">
        <f t="shared" si="1"/>
        <v>0</v>
      </c>
      <c r="F9" s="42">
        <f t="shared" si="0"/>
        <v>1186</v>
      </c>
    </row>
    <row r="10" spans="2:6" ht="15.75">
      <c r="B10" s="31"/>
      <c r="C10" s="32"/>
      <c r="D10" s="32"/>
      <c r="E10" s="32"/>
      <c r="F10" s="32"/>
    </row>
    <row r="12" spans="2:6">
      <c r="B12" s="76" t="s">
        <v>70</v>
      </c>
      <c r="C12" s="76"/>
      <c r="D12" s="76"/>
      <c r="E12" s="76"/>
      <c r="F12" s="76"/>
    </row>
    <row r="13" spans="2:6" ht="31.5">
      <c r="B13" s="26" t="s">
        <v>41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6" ht="15.75">
      <c r="B14" s="1" t="s">
        <v>38</v>
      </c>
      <c r="C14" s="23">
        <f>+'[1]Titolo2 SpeseIn C.Capit.Miss.'!$I$62</f>
        <v>0</v>
      </c>
      <c r="D14" s="23">
        <f>+'[1]Titolo2 SpeseIn C.Capit.Miss.'!$I$91</f>
        <v>0</v>
      </c>
      <c r="E14" s="23">
        <f>+'[1]Titolo2 SpeseIn C.Capit.Miss.'!$I$146</f>
        <v>0</v>
      </c>
      <c r="F14" s="43">
        <f t="shared" ref="F14:F16" si="2">SUM(C14:E14)</f>
        <v>0</v>
      </c>
    </row>
    <row r="15" spans="2:6" ht="16.5" thickBot="1">
      <c r="B15" s="1" t="s">
        <v>38</v>
      </c>
      <c r="C15" s="23">
        <f>+'[1]Titolo2 SpeseIn C.Capit.Miss.'!$K$62</f>
        <v>0</v>
      </c>
      <c r="D15" s="23">
        <f>+'[1]Titolo2 SpeseIn C.Capit.Miss.'!$K$91</f>
        <v>0</v>
      </c>
      <c r="E15" s="23">
        <f>+'[1]Titolo2 SpeseIn C.Capit.Miss.'!$K$146</f>
        <v>0</v>
      </c>
      <c r="F15" s="43">
        <f t="shared" si="2"/>
        <v>0</v>
      </c>
    </row>
    <row r="16" spans="2:6" ht="16.5" thickBot="1">
      <c r="B16" s="6" t="s">
        <v>8</v>
      </c>
      <c r="C16" s="41">
        <f>SUM(C14:C15)</f>
        <v>0</v>
      </c>
      <c r="D16" s="41">
        <f t="shared" ref="D16:E16" si="3">SUM(D14:D15)</f>
        <v>0</v>
      </c>
      <c r="E16" s="41">
        <f t="shared" si="3"/>
        <v>0</v>
      </c>
      <c r="F16" s="42">
        <f t="shared" si="2"/>
        <v>0</v>
      </c>
    </row>
    <row r="17" spans="2:6" ht="15.75">
      <c r="B17" s="31"/>
      <c r="C17" s="32"/>
      <c r="D17" s="32"/>
      <c r="E17" s="32"/>
      <c r="F17" s="32"/>
    </row>
    <row r="19" spans="2:6">
      <c r="B19" s="79" t="s">
        <v>71</v>
      </c>
      <c r="C19" s="79"/>
      <c r="D19" s="79"/>
      <c r="E19" s="79"/>
      <c r="F19" s="79"/>
    </row>
    <row r="20" spans="2:6" ht="31.5">
      <c r="B20" s="26" t="s">
        <v>41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38</v>
      </c>
      <c r="C21" s="23">
        <f>SUM(C7,C14)</f>
        <v>1143</v>
      </c>
      <c r="D21" s="23">
        <f t="shared" ref="D21:E21" si="4">SUM(D7,D14)</f>
        <v>43</v>
      </c>
      <c r="E21" s="23">
        <f t="shared" si="4"/>
        <v>0</v>
      </c>
      <c r="F21" s="43">
        <f t="shared" ref="F21:F23" si="5">SUM(C21:E21)</f>
        <v>1186</v>
      </c>
    </row>
    <row r="22" spans="2:6" ht="16.5" thickBot="1">
      <c r="B22" s="1" t="s">
        <v>38</v>
      </c>
      <c r="C22" s="23">
        <f>SUM(C8,C15)</f>
        <v>0</v>
      </c>
      <c r="D22" s="23">
        <f t="shared" ref="D22:E22" si="6">SUM(D8,D15)</f>
        <v>0</v>
      </c>
      <c r="E22" s="23">
        <f t="shared" si="6"/>
        <v>0</v>
      </c>
      <c r="F22" s="43">
        <f t="shared" si="5"/>
        <v>0</v>
      </c>
    </row>
    <row r="23" spans="2:6" ht="16.5" thickBot="1">
      <c r="B23" s="6" t="s">
        <v>8</v>
      </c>
      <c r="C23" s="41">
        <f>SUM(C21:C22)</f>
        <v>1143</v>
      </c>
      <c r="D23" s="41">
        <f t="shared" ref="D23:E23" si="7">SUM(D21:D22)</f>
        <v>43</v>
      </c>
      <c r="E23" s="41">
        <f t="shared" si="7"/>
        <v>0</v>
      </c>
      <c r="F23" s="42">
        <f t="shared" si="5"/>
        <v>1186</v>
      </c>
    </row>
    <row r="24" spans="2:6" ht="15.75">
      <c r="B24" s="31"/>
      <c r="C24" s="32"/>
      <c r="D24" s="32"/>
      <c r="E24" s="32"/>
      <c r="F24" s="32"/>
    </row>
    <row r="25" spans="2:6" ht="15.75">
      <c r="B25" s="31"/>
      <c r="C25" s="32"/>
      <c r="D25" s="32"/>
      <c r="E25" s="32"/>
      <c r="F25" s="32"/>
    </row>
    <row r="26" spans="2:6">
      <c r="B26" s="79" t="s">
        <v>72</v>
      </c>
      <c r="C26" s="79"/>
      <c r="D26" s="79"/>
      <c r="E26" s="79"/>
      <c r="F26" s="79"/>
    </row>
    <row r="27" spans="2:6" ht="31.5">
      <c r="B27" s="26" t="s">
        <v>41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38</v>
      </c>
      <c r="C28" s="23">
        <f>+'[1]Titolo2 SpeseIn C.Capit.Miss.'!$W$62</f>
        <v>820</v>
      </c>
      <c r="D28" s="23">
        <f>+'[1]Titolo2 SpeseIn C.Capit.Miss.'!$W$91</f>
        <v>41</v>
      </c>
      <c r="E28" s="23">
        <f>+'[1]Titolo2 SpeseIn C.Capit.Miss.'!$W$146</f>
        <v>0</v>
      </c>
      <c r="F28" s="43">
        <f t="shared" ref="F28:F30" si="8">SUM(C28:E28)</f>
        <v>861</v>
      </c>
    </row>
    <row r="29" spans="2:6" ht="16.5" thickBot="1">
      <c r="B29" s="1" t="s">
        <v>38</v>
      </c>
      <c r="C29" s="23">
        <f>+'[1]Titolo2 SpeseIn C.Capit.Miss.'!$Y$62</f>
        <v>0</v>
      </c>
      <c r="D29" s="23">
        <f>+'[1]Titolo2 SpeseIn C.Capit.Miss.'!$Y$91</f>
        <v>0</v>
      </c>
      <c r="E29" s="23">
        <f>+'[1]Titolo2 SpeseIn C.Capit.Miss.'!$Y$146</f>
        <v>0</v>
      </c>
      <c r="F29" s="43">
        <f t="shared" si="8"/>
        <v>0</v>
      </c>
    </row>
    <row r="30" spans="2:6" ht="16.5" thickBot="1">
      <c r="B30" s="6" t="s">
        <v>8</v>
      </c>
      <c r="C30" s="41">
        <f>SUM(C28:C29)</f>
        <v>820</v>
      </c>
      <c r="D30" s="41">
        <f t="shared" ref="D30:E30" si="9">SUM(D28:D29)</f>
        <v>41</v>
      </c>
      <c r="E30" s="41">
        <f t="shared" si="9"/>
        <v>0</v>
      </c>
      <c r="F30" s="42">
        <f t="shared" si="8"/>
        <v>861</v>
      </c>
    </row>
    <row r="31" spans="2:6" ht="15.75">
      <c r="B31" s="31"/>
      <c r="C31" s="32"/>
      <c r="D31" s="32"/>
      <c r="E31" s="32"/>
      <c r="F31" s="32"/>
    </row>
    <row r="33" spans="2:6">
      <c r="B33" s="76" t="s">
        <v>73</v>
      </c>
      <c r="C33" s="76"/>
      <c r="D33" s="76"/>
      <c r="E33" s="76"/>
      <c r="F33" s="76"/>
    </row>
    <row r="34" spans="2:6" ht="31.5">
      <c r="B34" s="26" t="s">
        <v>41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38</v>
      </c>
      <c r="C35" s="23">
        <f>+'[1]Titolo2 SpeseIn C.Capit.Miss.'!$AD$62</f>
        <v>0</v>
      </c>
      <c r="D35" s="23">
        <f>+'[1]Titolo2 SpeseIn C.Capit.Miss.'!$AD$91</f>
        <v>0</v>
      </c>
      <c r="E35" s="23">
        <f>+'[1]Titolo2 SpeseIn C.Capit.Miss.'!$AD$146</f>
        <v>0</v>
      </c>
      <c r="F35" s="43">
        <f t="shared" ref="F35:F37" si="10">SUM(C35:E35)</f>
        <v>0</v>
      </c>
    </row>
    <row r="36" spans="2:6" ht="16.5" thickBot="1">
      <c r="B36" s="1" t="s">
        <v>38</v>
      </c>
      <c r="C36" s="23">
        <f>+'[1]Titolo2 SpeseIn C.Capit.Miss.'!$AF$62</f>
        <v>0</v>
      </c>
      <c r="D36" s="23">
        <f>+'[1]Titolo2 SpeseIn C.Capit.Miss.'!$AF$91</f>
        <v>0</v>
      </c>
      <c r="E36" s="23">
        <f>+'[1]Titolo2 SpeseIn C.Capit.Miss.'!$AF$146</f>
        <v>0</v>
      </c>
      <c r="F36" s="43">
        <f t="shared" si="10"/>
        <v>0</v>
      </c>
    </row>
    <row r="37" spans="2:6" ht="16.5" thickBot="1">
      <c r="B37" s="6" t="s">
        <v>8</v>
      </c>
      <c r="C37" s="41">
        <f>SUM(C35:C36)</f>
        <v>0</v>
      </c>
      <c r="D37" s="41">
        <f t="shared" ref="D37:E37" si="11">SUM(D35:D36)</f>
        <v>0</v>
      </c>
      <c r="E37" s="41">
        <f t="shared" si="11"/>
        <v>0</v>
      </c>
      <c r="F37" s="42">
        <f t="shared" si="10"/>
        <v>0</v>
      </c>
    </row>
    <row r="38" spans="2:6" ht="15.75">
      <c r="B38" s="31"/>
      <c r="C38" s="32"/>
      <c r="D38" s="32"/>
      <c r="E38" s="32"/>
      <c r="F38" s="32"/>
    </row>
    <row r="40" spans="2:6">
      <c r="B40" s="76" t="s">
        <v>54</v>
      </c>
      <c r="C40" s="76"/>
      <c r="D40" s="76"/>
      <c r="E40" s="76"/>
      <c r="F40" s="76"/>
    </row>
    <row r="41" spans="2:6" ht="31.5">
      <c r="B41" s="26" t="s">
        <v>42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38</v>
      </c>
      <c r="C42" s="23">
        <f>SUM(C28,C35)</f>
        <v>820</v>
      </c>
      <c r="D42" s="23">
        <f t="shared" ref="D42:E42" si="12">SUM(D28,D35)</f>
        <v>41</v>
      </c>
      <c r="E42" s="23">
        <f t="shared" si="12"/>
        <v>0</v>
      </c>
      <c r="F42" s="43">
        <f t="shared" ref="F42:F44" si="13">SUM(C42:E42)</f>
        <v>861</v>
      </c>
    </row>
    <row r="43" spans="2:6" ht="16.5" thickBot="1">
      <c r="B43" s="1" t="s">
        <v>38</v>
      </c>
      <c r="C43" s="23">
        <f>SUM(C29,C36)</f>
        <v>0</v>
      </c>
      <c r="D43" s="23">
        <f t="shared" ref="D43:E43" si="14">SUM(D29,D36)</f>
        <v>0</v>
      </c>
      <c r="E43" s="23">
        <f t="shared" si="14"/>
        <v>0</v>
      </c>
      <c r="F43" s="43">
        <f t="shared" si="13"/>
        <v>0</v>
      </c>
    </row>
    <row r="44" spans="2:6" ht="16.5" thickBot="1">
      <c r="B44" s="6" t="s">
        <v>8</v>
      </c>
      <c r="C44" s="41">
        <f>SUM(C42:C43)</f>
        <v>820</v>
      </c>
      <c r="D44" s="41">
        <f t="shared" ref="D44:E44" si="15">SUM(D42:D43)</f>
        <v>41</v>
      </c>
      <c r="E44" s="41">
        <f t="shared" si="15"/>
        <v>0</v>
      </c>
      <c r="F44" s="42">
        <f t="shared" si="13"/>
        <v>861</v>
      </c>
    </row>
    <row r="45" spans="2:6" ht="15.75">
      <c r="B45" s="31"/>
      <c r="C45" s="32"/>
      <c r="D45" s="32"/>
      <c r="E45" s="32"/>
      <c r="F45" s="32"/>
    </row>
    <row r="46" spans="2:6" ht="15.75">
      <c r="B46" s="31"/>
      <c r="C46" s="32"/>
      <c r="D46" s="32"/>
      <c r="E46" s="32"/>
      <c r="F46" s="32"/>
    </row>
    <row r="47" spans="2:6">
      <c r="B47" s="76" t="s">
        <v>25</v>
      </c>
      <c r="C47" s="76"/>
      <c r="D47" s="76"/>
      <c r="E47" s="76"/>
      <c r="F47" s="76"/>
    </row>
    <row r="48" spans="2:6" ht="31.5">
      <c r="B48" s="26" t="s">
        <v>41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38</v>
      </c>
      <c r="C49" s="23">
        <f>+'[1]Titolo2 SpeseIn C.Capit.Miss.'!$AR$62</f>
        <v>270</v>
      </c>
      <c r="D49" s="23">
        <f>+'[1]Titolo2 SpeseIn C.Capit.Miss.'!$AR$91</f>
        <v>43</v>
      </c>
      <c r="E49" s="23">
        <f>+'[1]Titolo2 SpeseIn C.Capit.Miss.'!$AR$146</f>
        <v>0</v>
      </c>
      <c r="F49" s="43">
        <f t="shared" ref="F49:F51" si="16">SUM(C49:E49)</f>
        <v>313</v>
      </c>
    </row>
    <row r="50" spans="2:6" ht="16.5" thickBot="1">
      <c r="B50" s="1" t="s">
        <v>38</v>
      </c>
      <c r="C50" s="23">
        <f>+'[1]Titolo2 SpeseIn C.Capit.Miss.'!$AT$62</f>
        <v>0</v>
      </c>
      <c r="D50" s="23">
        <f>+'[1]Titolo2 SpeseIn C.Capit.Miss.'!$AT$91</f>
        <v>0</v>
      </c>
      <c r="E50" s="23">
        <f>+'[1]Titolo2 SpeseIn C.Capit.Miss.'!$AT$146</f>
        <v>0</v>
      </c>
      <c r="F50" s="43">
        <f t="shared" si="16"/>
        <v>0</v>
      </c>
    </row>
    <row r="51" spans="2:6" ht="16.5" thickBot="1">
      <c r="B51" s="6" t="s">
        <v>8</v>
      </c>
      <c r="C51" s="41">
        <f>SUM(C49:C50)</f>
        <v>270</v>
      </c>
      <c r="D51" s="41">
        <f t="shared" ref="D51:E51" si="17">SUM(D49:D50)</f>
        <v>43</v>
      </c>
      <c r="E51" s="41">
        <f t="shared" si="17"/>
        <v>0</v>
      </c>
      <c r="F51" s="42">
        <f t="shared" si="16"/>
        <v>313</v>
      </c>
    </row>
    <row r="52" spans="2:6" ht="15.75">
      <c r="B52" s="31"/>
      <c r="C52" s="32"/>
      <c r="D52" s="32"/>
      <c r="E52" s="32"/>
      <c r="F52" s="32"/>
    </row>
    <row r="54" spans="2:6">
      <c r="B54" s="76" t="s">
        <v>74</v>
      </c>
      <c r="C54" s="76"/>
      <c r="D54" s="76"/>
      <c r="E54" s="76"/>
      <c r="F54" s="76"/>
    </row>
    <row r="55" spans="2:6" ht="31.5">
      <c r="B55" s="26" t="s">
        <v>41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38</v>
      </c>
      <c r="C56" s="23">
        <f>+'[1]Titolo2 SpeseIn C.Capit.Miss.'!$AY$62</f>
        <v>0</v>
      </c>
      <c r="D56" s="23">
        <f>+'[1]Titolo2 SpeseIn C.Capit.Miss.'!$AY$91</f>
        <v>0</v>
      </c>
      <c r="E56" s="23">
        <f>+'[1]Titolo2 SpeseIn C.Capit.Miss.'!$AY$146</f>
        <v>0</v>
      </c>
      <c r="F56" s="43">
        <f t="shared" ref="F56:F58" si="18">SUM(C56:E56)</f>
        <v>0</v>
      </c>
    </row>
    <row r="57" spans="2:6" ht="16.5" thickBot="1">
      <c r="B57" s="1" t="s">
        <v>38</v>
      </c>
      <c r="C57" s="23">
        <f>+'[1]Titolo2 SpeseIn C.Capit.Miss.'!$BA$62</f>
        <v>0</v>
      </c>
      <c r="D57" s="23">
        <f>+'[1]Titolo2 SpeseIn C.Capit.Miss.'!$BA$91</f>
        <v>0</v>
      </c>
      <c r="E57" s="23">
        <f>+'[1]Titolo2 SpeseIn C.Capit.Miss.'!$BA$146</f>
        <v>0</v>
      </c>
      <c r="F57" s="43">
        <f t="shared" si="18"/>
        <v>0</v>
      </c>
    </row>
    <row r="58" spans="2:6" ht="16.5" thickBot="1">
      <c r="B58" s="6" t="s">
        <v>8</v>
      </c>
      <c r="C58" s="41">
        <f>SUM(C56:C57)</f>
        <v>0</v>
      </c>
      <c r="D58" s="41">
        <f t="shared" ref="D58:E58" si="19">SUM(D56:D57)</f>
        <v>0</v>
      </c>
      <c r="E58" s="41">
        <f t="shared" si="19"/>
        <v>0</v>
      </c>
      <c r="F58" s="42">
        <f t="shared" si="18"/>
        <v>0</v>
      </c>
    </row>
    <row r="59" spans="2:6" ht="15.75">
      <c r="B59" s="31"/>
      <c r="C59" s="32"/>
      <c r="D59" s="32"/>
      <c r="E59" s="32"/>
      <c r="F59" s="32"/>
    </row>
    <row r="61" spans="2:6">
      <c r="B61" s="76" t="s">
        <v>75</v>
      </c>
      <c r="C61" s="76"/>
      <c r="D61" s="76"/>
      <c r="E61" s="76"/>
      <c r="F61" s="76"/>
    </row>
    <row r="62" spans="2:6" ht="31.5">
      <c r="B62" s="26" t="s">
        <v>41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38</v>
      </c>
      <c r="C63" s="23">
        <f>SUM(C49,C56)</f>
        <v>270</v>
      </c>
      <c r="D63" s="23">
        <f t="shared" ref="D63:E63" si="20">SUM(D49,D56)</f>
        <v>43</v>
      </c>
      <c r="E63" s="23">
        <f t="shared" si="20"/>
        <v>0</v>
      </c>
      <c r="F63" s="43">
        <f t="shared" ref="F63:F65" si="21">SUM(C63:E63)</f>
        <v>313</v>
      </c>
    </row>
    <row r="64" spans="2:6" ht="16.5" thickBot="1">
      <c r="B64" s="1" t="s">
        <v>38</v>
      </c>
      <c r="C64" s="23">
        <f>SUM(C50,C57)</f>
        <v>0</v>
      </c>
      <c r="D64" s="23">
        <f t="shared" ref="D64:E64" si="22">SUM(D50,D57)</f>
        <v>0</v>
      </c>
      <c r="E64" s="23">
        <f t="shared" si="22"/>
        <v>0</v>
      </c>
      <c r="F64" s="43">
        <f t="shared" si="21"/>
        <v>0</v>
      </c>
    </row>
    <row r="65" spans="2:6" ht="16.5" thickBot="1">
      <c r="B65" s="6" t="s">
        <v>8</v>
      </c>
      <c r="C65" s="41">
        <f>SUM(C63:C64)</f>
        <v>270</v>
      </c>
      <c r="D65" s="41">
        <f t="shared" ref="D65:E65" si="23">SUM(D63:D64)</f>
        <v>43</v>
      </c>
      <c r="E65" s="41">
        <f t="shared" si="23"/>
        <v>0</v>
      </c>
      <c r="F65" s="42">
        <f t="shared" si="21"/>
        <v>313</v>
      </c>
    </row>
    <row r="66" spans="2:6" ht="15.75">
      <c r="B66" s="31"/>
      <c r="C66" s="32"/>
      <c r="D66" s="32"/>
      <c r="E66" s="32"/>
      <c r="F66" s="32"/>
    </row>
    <row r="67" spans="2:6" ht="15.75">
      <c r="B67" s="31"/>
      <c r="C67" s="32"/>
      <c r="D67" s="32"/>
      <c r="E67" s="32"/>
      <c r="F67" s="32"/>
    </row>
    <row r="68" spans="2:6">
      <c r="B68" s="76" t="s">
        <v>76</v>
      </c>
      <c r="C68" s="76"/>
      <c r="D68" s="76"/>
      <c r="E68" s="76"/>
      <c r="F68" s="76"/>
    </row>
    <row r="69" spans="2:6" ht="31.5">
      <c r="B69" s="26" t="s">
        <v>41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38</v>
      </c>
      <c r="C70" s="23">
        <f>+'[1]Titolo2 SpeseIn C.Capit.Miss.'!$BM$62</f>
        <v>1090</v>
      </c>
      <c r="D70" s="23">
        <f>+'[1]Titolo2 SpeseIn C.Capit.Miss.'!$BM$91</f>
        <v>84</v>
      </c>
      <c r="E70" s="23">
        <f>+'[1]Titolo2 SpeseIn C.Capit.Miss.'!$BM$146</f>
        <v>0</v>
      </c>
      <c r="F70" s="43">
        <f>SUM(C70,D70,E70)</f>
        <v>1174</v>
      </c>
    </row>
    <row r="71" spans="2:6" ht="16.5" thickBot="1">
      <c r="B71" s="1" t="s">
        <v>38</v>
      </c>
      <c r="C71" s="23">
        <f>+'[1]Titolo2 SpeseIn C.Capit.Miss.'!$BO$62</f>
        <v>0</v>
      </c>
      <c r="D71" s="23">
        <f>+'[1]Titolo2 SpeseIn C.Capit.Miss.'!$BO$91</f>
        <v>0</v>
      </c>
      <c r="E71" s="23">
        <f>+'[1]Titolo2 SpeseIn C.Capit.Miss.'!$BO$146</f>
        <v>0</v>
      </c>
      <c r="F71" s="43">
        <f t="shared" ref="F71:F72" si="24">SUM(C71:E71)</f>
        <v>0</v>
      </c>
    </row>
    <row r="72" spans="2:6" ht="16.5" thickBot="1">
      <c r="B72" s="6" t="s">
        <v>8</v>
      </c>
      <c r="C72" s="41">
        <f>SUM(C70:C71)</f>
        <v>1090</v>
      </c>
      <c r="D72" s="41">
        <f t="shared" ref="D72:E72" si="25">SUM(D70:D71)</f>
        <v>84</v>
      </c>
      <c r="E72" s="41">
        <f t="shared" si="25"/>
        <v>0</v>
      </c>
      <c r="F72" s="42">
        <f t="shared" si="24"/>
        <v>1174</v>
      </c>
    </row>
    <row r="73" spans="2:6" ht="15.75">
      <c r="B73" s="31"/>
      <c r="C73" s="32"/>
      <c r="D73" s="32"/>
      <c r="E73" s="32"/>
      <c r="F73" s="32"/>
    </row>
    <row r="75" spans="2:6" ht="34.5" customHeight="1">
      <c r="B75" s="80" t="s">
        <v>77</v>
      </c>
      <c r="C75" s="80"/>
      <c r="D75" s="80"/>
      <c r="E75" s="80"/>
      <c r="F75" s="80"/>
    </row>
    <row r="76" spans="2:6" ht="31.5">
      <c r="B76" s="26" t="s">
        <v>41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38</v>
      </c>
      <c r="C77" s="23">
        <f>+'[1]Titolo2 SpeseIn C.Capit.Miss.'!$BT$62</f>
        <v>0</v>
      </c>
      <c r="D77" s="23">
        <f>+'[1]Titolo2 SpeseIn C.Capit.Miss.'!$BT$91</f>
        <v>0</v>
      </c>
      <c r="E77" s="23">
        <f>+'[1]Titolo2 SpeseIn C.Capit.Miss.'!$BT$146</f>
        <v>0</v>
      </c>
      <c r="F77" s="43">
        <f t="shared" ref="F77:F79" si="26">SUM(C77:E77)</f>
        <v>0</v>
      </c>
    </row>
    <row r="78" spans="2:6" ht="16.5" thickBot="1">
      <c r="B78" s="1" t="s">
        <v>38</v>
      </c>
      <c r="C78" s="23">
        <f>+'[1]Titolo2 SpeseIn C.Capit.Miss.'!$BV$62</f>
        <v>0</v>
      </c>
      <c r="D78" s="23">
        <f>+'[1]Titolo2 SpeseIn C.Capit.Miss.'!$BV$91</f>
        <v>0</v>
      </c>
      <c r="E78" s="23">
        <f>+'[1]Titolo2 SpeseIn C.Capit.Miss.'!$BV$146</f>
        <v>0</v>
      </c>
      <c r="F78" s="43">
        <f t="shared" si="26"/>
        <v>0</v>
      </c>
    </row>
    <row r="79" spans="2:6" ht="16.5" thickBot="1">
      <c r="B79" s="6" t="s">
        <v>8</v>
      </c>
      <c r="C79" s="41">
        <f>SUM(C77:C78)</f>
        <v>0</v>
      </c>
      <c r="D79" s="41">
        <f t="shared" ref="D79:E79" si="27">SUM(D77:D78)</f>
        <v>0</v>
      </c>
      <c r="E79" s="41">
        <f t="shared" si="27"/>
        <v>0</v>
      </c>
      <c r="F79" s="42">
        <f t="shared" si="26"/>
        <v>0</v>
      </c>
    </row>
    <row r="80" spans="2:6" ht="15.75">
      <c r="B80" s="31"/>
      <c r="C80" s="32"/>
      <c r="D80" s="32"/>
      <c r="E80" s="32"/>
      <c r="F80" s="32"/>
    </row>
    <row r="82" spans="2:6">
      <c r="B82" s="76" t="s">
        <v>78</v>
      </c>
      <c r="C82" s="76"/>
      <c r="D82" s="76"/>
      <c r="E82" s="76"/>
      <c r="F82" s="76"/>
    </row>
    <row r="83" spans="2:6" ht="31.5">
      <c r="B83" s="26" t="s">
        <v>40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38</v>
      </c>
      <c r="C84" s="23">
        <f>SUM(C70,C77)</f>
        <v>1090</v>
      </c>
      <c r="D84" s="23">
        <f t="shared" ref="D84:E84" si="28">SUM(D70,D77)</f>
        <v>84</v>
      </c>
      <c r="E84" s="23">
        <f t="shared" si="28"/>
        <v>0</v>
      </c>
      <c r="F84" s="43">
        <f t="shared" ref="F84:F86" si="29">SUM(C84:E84)</f>
        <v>1174</v>
      </c>
    </row>
    <row r="85" spans="2:6" ht="16.5" thickBot="1">
      <c r="B85" s="1" t="s">
        <v>38</v>
      </c>
      <c r="C85" s="23">
        <f>SUM(C71,C78)</f>
        <v>0</v>
      </c>
      <c r="D85" s="23">
        <f t="shared" ref="D85:E85" si="30">SUM(D71,D78)</f>
        <v>0</v>
      </c>
      <c r="E85" s="23">
        <f t="shared" si="30"/>
        <v>0</v>
      </c>
      <c r="F85" s="43">
        <f t="shared" si="29"/>
        <v>0</v>
      </c>
    </row>
    <row r="86" spans="2:6" ht="16.5" thickBot="1">
      <c r="B86" s="6" t="s">
        <v>8</v>
      </c>
      <c r="C86" s="41">
        <f>SUM(C84:C85)</f>
        <v>1090</v>
      </c>
      <c r="D86" s="41">
        <f t="shared" ref="D86:E86" si="31">SUM(D84:D85)</f>
        <v>84</v>
      </c>
      <c r="E86" s="41">
        <f t="shared" si="31"/>
        <v>0</v>
      </c>
      <c r="F86" s="42">
        <f t="shared" si="29"/>
        <v>1174</v>
      </c>
    </row>
    <row r="87" spans="2:6">
      <c r="B87" s="25" t="s">
        <v>11</v>
      </c>
      <c r="C87" s="25"/>
      <c r="D87" s="25"/>
    </row>
    <row r="88" spans="2:6">
      <c r="B88" s="25" t="s">
        <v>29</v>
      </c>
      <c r="C88" s="25"/>
      <c r="D88" s="25"/>
    </row>
  </sheetData>
  <mergeCells count="14">
    <mergeCell ref="B2:F2"/>
    <mergeCell ref="B54:F54"/>
    <mergeCell ref="B33:F33"/>
    <mergeCell ref="B40:F40"/>
    <mergeCell ref="B47:F47"/>
    <mergeCell ref="B3:F3"/>
    <mergeCell ref="B5:F5"/>
    <mergeCell ref="B12:F12"/>
    <mergeCell ref="B19:F19"/>
    <mergeCell ref="B82:F82"/>
    <mergeCell ref="B61:F61"/>
    <mergeCell ref="B68:F68"/>
    <mergeCell ref="B75:F75"/>
    <mergeCell ref="B26:F26"/>
  </mergeCells>
  <pageMargins left="0.70866141732283472" right="0.70866141732283472" top="1.8503937007874016" bottom="1.8897637795275593" header="0.31496062992125984" footer="0.31496062992125984"/>
  <pageSetup paperSize="8" scale="80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9"/>
  <sheetViews>
    <sheetView topLeftCell="A46" workbookViewId="0">
      <selection activeCell="B9" sqref="B9:F9"/>
    </sheetView>
  </sheetViews>
  <sheetFormatPr defaultColWidth="8.85546875" defaultRowHeight="15"/>
  <cols>
    <col min="1" max="1" width="8.85546875" style="10"/>
    <col min="2" max="2" width="50.7109375" style="10" customWidth="1"/>
    <col min="3" max="4" width="26.7109375" style="10" customWidth="1"/>
    <col min="5" max="5" width="20.7109375" style="10" customWidth="1"/>
    <col min="6" max="6" width="30.7109375" style="10" customWidth="1"/>
    <col min="7" max="7" width="15.140625" style="10" customWidth="1"/>
    <col min="8" max="16384" width="8.85546875" style="10"/>
  </cols>
  <sheetData>
    <row r="2" spans="2:6">
      <c r="B2" s="69" t="s">
        <v>99</v>
      </c>
      <c r="C2" s="69"/>
      <c r="D2" s="69"/>
      <c r="E2" s="69"/>
      <c r="F2" s="69"/>
    </row>
    <row r="3" spans="2:6">
      <c r="B3" s="70"/>
      <c r="C3" s="71"/>
      <c r="D3" s="71"/>
      <c r="E3" s="71"/>
      <c r="F3" s="71"/>
    </row>
    <row r="4" spans="2:6">
      <c r="B4" s="66"/>
      <c r="C4" s="66"/>
      <c r="D4" s="66"/>
      <c r="E4" s="66"/>
      <c r="F4" s="66"/>
    </row>
    <row r="5" spans="2:6" ht="15" customHeight="1">
      <c r="B5" s="65" t="s">
        <v>14</v>
      </c>
      <c r="C5" s="65"/>
      <c r="D5" s="65"/>
      <c r="E5" s="65"/>
      <c r="F5" s="65"/>
    </row>
    <row r="6" spans="2:6" ht="42.6" customHeight="1" thickBot="1">
      <c r="B6" s="13" t="s">
        <v>44</v>
      </c>
      <c r="C6" s="14" t="s">
        <v>5</v>
      </c>
      <c r="D6" s="14" t="s">
        <v>6</v>
      </c>
      <c r="E6" s="14" t="s">
        <v>7</v>
      </c>
      <c r="F6" s="14" t="s">
        <v>10</v>
      </c>
    </row>
    <row r="7" spans="2:6" ht="16.5" thickBot="1">
      <c r="B7" s="17" t="s">
        <v>8</v>
      </c>
      <c r="C7" s="18">
        <f>'Tab. I.4.1A -Correnti-Miss. 10'!C13+'Tab. I.4.3A -Correnti-Miss.12'!C9+'Tab. I.4.5A -Correnti-AltriInt.'!C9</f>
        <v>3504272.8760900004</v>
      </c>
      <c r="D7" s="18">
        <f>'Tab. I.4.1A -Correnti-Miss. 10'!D13+'Tab. I.4.3A -Correnti-Miss.12'!D9+'Tab. I.4.5A -Correnti-AltriInt.'!D9</f>
        <v>1415504.4305500002</v>
      </c>
      <c r="E7" s="18">
        <f>'Tab. I.4.1A -Correnti-Miss. 10'!E13+'Tab. I.4.3A -Correnti-Miss.12'!E9+'Tab. I.4.5A -Correnti-AltriInt.'!E9</f>
        <v>703882.60507999989</v>
      </c>
      <c r="F7" s="37">
        <f t="shared" ref="F7:F8" si="0">SUM(C7:E7)</f>
        <v>5623659.9117200011</v>
      </c>
    </row>
    <row r="8" spans="2:6" ht="15.75">
      <c r="C8" s="46">
        <f>C7/1000</f>
        <v>3504.2728760900004</v>
      </c>
      <c r="D8" s="46">
        <f t="shared" ref="D8:E8" si="1">D7/1000</f>
        <v>1415.5044305500001</v>
      </c>
      <c r="E8" s="46">
        <f t="shared" si="1"/>
        <v>703.88260507999985</v>
      </c>
      <c r="F8" s="60">
        <f t="shared" si="0"/>
        <v>5623.6599117200003</v>
      </c>
    </row>
    <row r="9" spans="2:6">
      <c r="B9" s="66"/>
      <c r="C9" s="66"/>
      <c r="D9" s="66"/>
      <c r="E9" s="66"/>
      <c r="F9" s="66"/>
    </row>
    <row r="10" spans="2:6">
      <c r="B10" s="65" t="s">
        <v>15</v>
      </c>
      <c r="C10" s="65"/>
      <c r="D10" s="65"/>
      <c r="E10" s="65"/>
      <c r="F10" s="65"/>
    </row>
    <row r="11" spans="2:6" ht="52.9" customHeight="1" thickBot="1">
      <c r="B11" s="13" t="s">
        <v>44</v>
      </c>
      <c r="C11" s="14" t="s">
        <v>5</v>
      </c>
      <c r="D11" s="14" t="s">
        <v>6</v>
      </c>
      <c r="E11" s="14" t="s">
        <v>7</v>
      </c>
      <c r="F11" s="14" t="s">
        <v>10</v>
      </c>
    </row>
    <row r="12" spans="2:6" ht="16.5" thickBot="1">
      <c r="B12" s="17" t="s">
        <v>8</v>
      </c>
      <c r="C12" s="18">
        <f>+'Tab. I.4.1A -Correnti-Miss. 10'!C23+'Tab. I.4.3A -Correnti-Miss.12'!C16+'Tab. I.4.5A -Correnti-AltriInt.'!C16</f>
        <v>230478.39641999998</v>
      </c>
      <c r="D12" s="18">
        <f>+'Tab. I.4.1A -Correnti-Miss. 10'!D23+'Tab. I.4.3A -Correnti-Miss.12'!D16+'Tab. I.4.5A -Correnti-AltriInt.'!D16</f>
        <v>48941.398670000002</v>
      </c>
      <c r="E12" s="18">
        <f>+'Tab. I.4.1A -Correnti-Miss. 10'!E23+'Tab. I.4.3A -Correnti-Miss.12'!E16+'Tab. I.4.5A -Correnti-AltriInt.'!E16</f>
        <v>194460.03277000005</v>
      </c>
      <c r="F12" s="37">
        <f t="shared" ref="F12" si="2">SUM(C12:E12)</f>
        <v>473879.82786000002</v>
      </c>
    </row>
    <row r="13" spans="2:6" ht="15.75">
      <c r="C13" s="46">
        <f>C12/1000</f>
        <v>230.47839641999997</v>
      </c>
      <c r="D13" s="46">
        <f t="shared" ref="D13" si="3">D12/1000</f>
        <v>48.941398670000005</v>
      </c>
      <c r="E13" s="46">
        <f t="shared" ref="E13" si="4">E12/1000</f>
        <v>194.46003277000005</v>
      </c>
      <c r="F13" s="60">
        <f t="shared" ref="F13" si="5">SUM(C13:E13)</f>
        <v>473.87982786000003</v>
      </c>
    </row>
    <row r="14" spans="2:6">
      <c r="B14" s="66" t="s">
        <v>9</v>
      </c>
      <c r="C14" s="66"/>
      <c r="D14" s="66"/>
      <c r="E14" s="66"/>
      <c r="F14" s="66"/>
    </row>
    <row r="15" spans="2:6">
      <c r="B15" s="20" t="s">
        <v>16</v>
      </c>
      <c r="C15" s="47" t="s">
        <v>9</v>
      </c>
      <c r="D15" s="47" t="s">
        <v>9</v>
      </c>
      <c r="E15" s="47" t="s">
        <v>9</v>
      </c>
      <c r="F15" s="47" t="s">
        <v>9</v>
      </c>
    </row>
    <row r="16" spans="2:6" ht="32.1" customHeight="1" thickBot="1">
      <c r="B16" s="13" t="s">
        <v>44</v>
      </c>
      <c r="C16" s="14"/>
      <c r="D16" s="14" t="s">
        <v>6</v>
      </c>
      <c r="E16" s="14" t="s">
        <v>7</v>
      </c>
      <c r="F16" s="14" t="s">
        <v>10</v>
      </c>
    </row>
    <row r="17" spans="2:7" ht="16.5" thickBot="1">
      <c r="B17" s="17" t="s">
        <v>8</v>
      </c>
      <c r="C17" s="18">
        <f>'Tab. I.4.1A -Correnti-Miss. 10'!C33+'Tab. I.4.3A -Correnti-Miss.12'!C23+'Tab. I.4.5A -Correnti-AltriInt.'!C23</f>
        <v>3734751.2725099996</v>
      </c>
      <c r="D17" s="18">
        <f>'Tab. I.4.1A -Correnti-Miss. 10'!D33+'Tab. I.4.3A -Correnti-Miss.12'!D23+'Tab. I.4.5A -Correnti-AltriInt.'!D23</f>
        <v>1464487.88625</v>
      </c>
      <c r="E17" s="18">
        <f>'Tab. I.4.1A -Correnti-Miss. 10'!E33+'Tab. I.4.3A -Correnti-Miss.12'!E23+'Tab. I.4.5A -Correnti-AltriInt.'!E23</f>
        <v>898346.63384999998</v>
      </c>
      <c r="F17" s="37">
        <f t="shared" ref="F17:F18" si="6">SUM(C17:E17)</f>
        <v>6097585.7926099999</v>
      </c>
      <c r="G17" s="49"/>
    </row>
    <row r="18" spans="2:7" ht="15.75">
      <c r="B18" s="48"/>
      <c r="C18" s="46">
        <f>C17/1000</f>
        <v>3734.7512725099996</v>
      </c>
      <c r="D18" s="46">
        <f t="shared" ref="D18" si="7">D17/1000</f>
        <v>1464.48788625</v>
      </c>
      <c r="E18" s="46">
        <f t="shared" ref="E18" si="8">E17/1000</f>
        <v>898.34663384999999</v>
      </c>
      <c r="F18" s="60">
        <f t="shared" si="6"/>
        <v>6097.5857926099998</v>
      </c>
    </row>
    <row r="19" spans="2:7">
      <c r="B19" s="66"/>
      <c r="C19" s="66"/>
      <c r="D19" s="66"/>
      <c r="E19" s="66"/>
      <c r="F19" s="66"/>
    </row>
    <row r="20" spans="2:7">
      <c r="B20" s="65" t="s">
        <v>12</v>
      </c>
      <c r="C20" s="65"/>
      <c r="D20" s="65"/>
      <c r="E20" s="65"/>
      <c r="F20" s="65"/>
    </row>
    <row r="21" spans="2:7" ht="32.25" thickBot="1">
      <c r="B21" s="13" t="s">
        <v>44</v>
      </c>
      <c r="C21" s="14" t="s">
        <v>5</v>
      </c>
      <c r="D21" s="14" t="s">
        <v>6</v>
      </c>
      <c r="E21" s="14" t="s">
        <v>7</v>
      </c>
      <c r="F21" s="14" t="s">
        <v>10</v>
      </c>
    </row>
    <row r="22" spans="2:7" ht="16.5" thickBot="1">
      <c r="B22" s="17" t="s">
        <v>8</v>
      </c>
      <c r="C22" s="18">
        <f>'Tab. I.4.1A -Correnti-Miss. 10'!C43+'Tab. I.4.3A -Correnti-Miss.12'!C30+'Tab. I.4.5A -Correnti-AltriInt.'!C30</f>
        <v>2084590.4179199999</v>
      </c>
      <c r="D22" s="18">
        <f>'Tab. I.4.1A -Correnti-Miss. 10'!D43+'Tab. I.4.3A -Correnti-Miss.12'!D30+'Tab. I.4.5A -Correnti-AltriInt.'!D30</f>
        <v>1044414.7354900001</v>
      </c>
      <c r="E22" s="18">
        <f>'Tab. I.4.1A -Correnti-Miss. 10'!E43+'Tab. I.4.3A -Correnti-Miss.12'!E30+'Tab. I.4.5A -Correnti-AltriInt.'!E30</f>
        <v>377769.75100999995</v>
      </c>
      <c r="F22" s="37">
        <f t="shared" ref="F22:F23" si="9">SUM(C22:E22)</f>
        <v>3506774.9044199996</v>
      </c>
    </row>
    <row r="23" spans="2:7" ht="15.75">
      <c r="C23" s="46">
        <f>C22/1000</f>
        <v>2084.5904179199997</v>
      </c>
      <c r="D23" s="46">
        <f t="shared" ref="D23" si="10">D22/1000</f>
        <v>1044.4147354900001</v>
      </c>
      <c r="E23" s="46">
        <f t="shared" ref="E23" si="11">E22/1000</f>
        <v>377.76975100999994</v>
      </c>
      <c r="F23" s="60">
        <f t="shared" si="9"/>
        <v>3506.77490442</v>
      </c>
    </row>
    <row r="24" spans="2:7">
      <c r="B24" s="66"/>
      <c r="C24" s="66"/>
      <c r="D24" s="66"/>
      <c r="E24" s="66"/>
      <c r="F24" s="66"/>
    </row>
    <row r="25" spans="2:7">
      <c r="B25" s="19" t="s">
        <v>22</v>
      </c>
      <c r="C25" s="19"/>
      <c r="D25" s="19"/>
      <c r="E25" s="19"/>
      <c r="F25" s="19"/>
    </row>
    <row r="26" spans="2:7" ht="32.25" thickBot="1">
      <c r="B26" s="13" t="s">
        <v>44</v>
      </c>
      <c r="C26" s="14" t="s">
        <v>5</v>
      </c>
      <c r="D26" s="14" t="s">
        <v>6</v>
      </c>
      <c r="E26" s="14" t="s">
        <v>7</v>
      </c>
      <c r="F26" s="14" t="s">
        <v>10</v>
      </c>
    </row>
    <row r="27" spans="2:7" ht="16.5" thickBot="1">
      <c r="B27" s="17" t="s">
        <v>8</v>
      </c>
      <c r="C27" s="18">
        <f>'Tab. I.4.1A -Correnti-Miss. 10'!C53+'Tab. I.4.3A -Correnti-Miss.12'!C37+'Tab. I.4.5A -Correnti-AltriInt.'!C37</f>
        <v>164037.59492</v>
      </c>
      <c r="D27" s="18">
        <f>'Tab. I.4.1A -Correnti-Miss. 10'!D53+'Tab. I.4.3A -Correnti-Miss.12'!D37+'Tab. I.4.5A -Correnti-AltriInt.'!D37</f>
        <v>19016.361990000001</v>
      </c>
      <c r="E27" s="18">
        <f>'Tab. I.4.1A -Correnti-Miss. 10'!E53+'Tab. I.4.3A -Correnti-Miss.12'!E37+'Tab. I.4.5A -Correnti-AltriInt.'!E37</f>
        <v>98911.924630000009</v>
      </c>
      <c r="F27" s="37">
        <f t="shared" ref="F27:F28" si="12">SUM(C27:E27)</f>
        <v>281965.88154000003</v>
      </c>
      <c r="G27" s="49">
        <f>SUM(C27:E27)</f>
        <v>281965.88154000003</v>
      </c>
    </row>
    <row r="28" spans="2:7" ht="15.75">
      <c r="C28" s="46">
        <f>C27/1000</f>
        <v>164.03759492</v>
      </c>
      <c r="D28" s="46">
        <f t="shared" ref="D28" si="13">D27/1000</f>
        <v>19.01636199</v>
      </c>
      <c r="E28" s="46">
        <f t="shared" ref="E28" si="14">E27/1000</f>
        <v>98.911924630000016</v>
      </c>
      <c r="F28" s="60">
        <f t="shared" si="12"/>
        <v>281.96588154000005</v>
      </c>
    </row>
    <row r="29" spans="2:7">
      <c r="C29" s="49" t="s">
        <v>9</v>
      </c>
      <c r="D29" s="49" t="s">
        <v>9</v>
      </c>
      <c r="E29" s="49" t="s">
        <v>9</v>
      </c>
      <c r="F29" s="49" t="s">
        <v>9</v>
      </c>
    </row>
    <row r="30" spans="2:7">
      <c r="B30" s="65" t="s">
        <v>17</v>
      </c>
      <c r="C30" s="65"/>
      <c r="D30" s="65"/>
      <c r="E30" s="65"/>
      <c r="F30" s="65"/>
    </row>
    <row r="31" spans="2:7" ht="32.25" thickBot="1">
      <c r="B31" s="13" t="s">
        <v>44</v>
      </c>
      <c r="C31" s="14" t="s">
        <v>5</v>
      </c>
      <c r="D31" s="14" t="s">
        <v>6</v>
      </c>
      <c r="E31" s="14" t="s">
        <v>7</v>
      </c>
      <c r="F31" s="14" t="s">
        <v>10</v>
      </c>
    </row>
    <row r="32" spans="2:7" ht="16.5" thickBot="1">
      <c r="B32" s="17" t="s">
        <v>8</v>
      </c>
      <c r="C32" s="18">
        <f>'Tab. I.4.1A -Correnti-Miss. 10'!C63+'Tab. I.4.3A -Correnti-Miss.12'!C44+'Tab. I.4.5A -Correnti-AltriInt.'!C44</f>
        <v>2248628.01284</v>
      </c>
      <c r="D32" s="18">
        <f>'Tab. I.4.1A -Correnti-Miss. 10'!D63+'Tab. I.4.3A -Correnti-Miss.12'!D44+'Tab. I.4.5A -Correnti-AltriInt.'!D44</f>
        <v>1063431.0974800002</v>
      </c>
      <c r="E32" s="18">
        <f>'Tab. I.4.1A -Correnti-Miss. 10'!E63+'Tab. I.4.3A -Correnti-Miss.12'!E44+'Tab. I.4.5A -Correnti-AltriInt.'!E44</f>
        <v>476681.67563999997</v>
      </c>
      <c r="F32" s="37">
        <f t="shared" ref="F32:F33" si="15">SUM(C32:E32)</f>
        <v>3788740.78596</v>
      </c>
      <c r="G32" s="49"/>
    </row>
    <row r="33" spans="2:7" ht="15.75">
      <c r="B33" s="48"/>
      <c r="C33" s="46">
        <f>C32/1000</f>
        <v>2248.6280128399999</v>
      </c>
      <c r="D33" s="46">
        <f t="shared" ref="D33" si="16">D32/1000</f>
        <v>1063.4310974800003</v>
      </c>
      <c r="E33" s="46">
        <f t="shared" ref="E33" si="17">E32/1000</f>
        <v>476.68167563999998</v>
      </c>
      <c r="F33" s="60">
        <f t="shared" si="15"/>
        <v>3788.7407859600003</v>
      </c>
    </row>
    <row r="34" spans="2:7">
      <c r="B34" s="66" t="s">
        <v>9</v>
      </c>
      <c r="C34" s="66"/>
      <c r="D34" s="66"/>
      <c r="E34" s="66"/>
      <c r="F34" s="66"/>
    </row>
    <row r="35" spans="2:7">
      <c r="B35" s="65" t="s">
        <v>18</v>
      </c>
      <c r="C35" s="65"/>
      <c r="D35" s="65"/>
      <c r="E35" s="65"/>
      <c r="F35" s="65"/>
    </row>
    <row r="36" spans="2:7" ht="32.25" thickBot="1">
      <c r="B36" s="13" t="s">
        <v>44</v>
      </c>
      <c r="C36" s="14" t="s">
        <v>5</v>
      </c>
      <c r="D36" s="14" t="s">
        <v>6</v>
      </c>
      <c r="E36" s="14" t="s">
        <v>7</v>
      </c>
      <c r="F36" s="14" t="s">
        <v>10</v>
      </c>
    </row>
    <row r="37" spans="2:7" ht="16.5" thickBot="1">
      <c r="B37" s="17" t="s">
        <v>8</v>
      </c>
      <c r="C37" s="18">
        <f>'Tab. I.4.1A -Correnti-Miss. 10'!C73+'Tab. I.4.3A -Correnti-Miss.12'!C51+'Tab. I.4.5A -Correnti-AltriInt.'!C51</f>
        <v>547330.21478999988</v>
      </c>
      <c r="D37" s="18">
        <f>'Tab. I.4.1A -Correnti-Miss. 10'!D73+'Tab. I.4.3A -Correnti-Miss.12'!D51+'Tab. I.4.5A -Correnti-AltriInt.'!D51</f>
        <v>1190908.98811</v>
      </c>
      <c r="E37" s="18">
        <f>'Tab. I.4.1A -Correnti-Miss. 10'!E73+'Tab. I.4.3A -Correnti-Miss.12'!E51+'Tab. I.4.5A -Correnti-AltriInt.'!E51</f>
        <v>261660.51968</v>
      </c>
      <c r="F37" s="37">
        <f t="shared" ref="F37:F38" si="18">SUM(C37:E37)</f>
        <v>1999899.7225799998</v>
      </c>
    </row>
    <row r="38" spans="2:7" ht="15.75">
      <c r="C38" s="46">
        <f>C37/1000</f>
        <v>547.3302147899999</v>
      </c>
      <c r="D38" s="46">
        <f t="shared" ref="D38" si="19">D37/1000</f>
        <v>1190.9089881100001</v>
      </c>
      <c r="E38" s="46">
        <f t="shared" ref="E38" si="20">E37/1000</f>
        <v>261.66051967999999</v>
      </c>
      <c r="F38" s="60">
        <f t="shared" si="18"/>
        <v>1999.8997225799999</v>
      </c>
    </row>
    <row r="39" spans="2:7">
      <c r="B39" s="66"/>
      <c r="C39" s="66"/>
      <c r="D39" s="66"/>
      <c r="E39" s="66"/>
      <c r="F39" s="66"/>
    </row>
    <row r="40" spans="2:7">
      <c r="B40" s="20" t="s">
        <v>19</v>
      </c>
      <c r="C40" s="20"/>
      <c r="D40" s="20"/>
      <c r="E40" s="20"/>
      <c r="F40" s="20"/>
    </row>
    <row r="41" spans="2:7" ht="32.25" thickBot="1">
      <c r="B41" s="13" t="s">
        <v>44</v>
      </c>
      <c r="C41" s="14" t="s">
        <v>5</v>
      </c>
      <c r="D41" s="14" t="s">
        <v>6</v>
      </c>
      <c r="E41" s="14" t="s">
        <v>7</v>
      </c>
      <c r="F41" s="14" t="s">
        <v>10</v>
      </c>
    </row>
    <row r="42" spans="2:7" ht="16.5" thickBot="1">
      <c r="B42" s="17" t="s">
        <v>8</v>
      </c>
      <c r="C42" s="18">
        <f>+'Tab. I.4.1A -Correnti-Miss. 10'!C83+'Tab. I.4.3A -Correnti-Miss.12'!C58+'Tab. I.4.5A -Correnti-AltriInt.'!C58</f>
        <v>47394.983990000001</v>
      </c>
      <c r="D42" s="18">
        <f>'Tab. I.4.1A -Correnti-Miss. 10'!D83+'Tab. I.4.3A -Correnti-Miss.12'!D58+'Tab. I.4.5A -Correnti-AltriInt.'!D58</f>
        <v>15707.028969999999</v>
      </c>
      <c r="E42" s="18">
        <f>'Tab. I.4.1A -Correnti-Miss. 10'!E83+'Tab. I.4.3A -Correnti-Miss.12'!E58+'Tab. I.4.5A -Correnti-AltriInt.'!E58</f>
        <v>53374.440210000008</v>
      </c>
      <c r="F42" s="37">
        <f t="shared" ref="F42:F43" si="21">SUM(C42:E42)</f>
        <v>116476.45317000001</v>
      </c>
    </row>
    <row r="43" spans="2:7" ht="15.75">
      <c r="C43" s="46">
        <f>C42/1000</f>
        <v>47.39498399</v>
      </c>
      <c r="D43" s="46">
        <f t="shared" ref="D43" si="22">D42/1000</f>
        <v>15.70702897</v>
      </c>
      <c r="E43" s="46">
        <f t="shared" ref="E43" si="23">E42/1000</f>
        <v>53.37444021000001</v>
      </c>
      <c r="F43" s="60">
        <f t="shared" si="21"/>
        <v>116.47645317000001</v>
      </c>
    </row>
    <row r="44" spans="2:7">
      <c r="C44" s="49" t="s">
        <v>9</v>
      </c>
      <c r="D44" s="49" t="s">
        <v>9</v>
      </c>
      <c r="E44" s="49" t="s">
        <v>9</v>
      </c>
      <c r="F44" s="49" t="s">
        <v>9</v>
      </c>
    </row>
    <row r="45" spans="2:7">
      <c r="B45" s="65" t="s">
        <v>20</v>
      </c>
      <c r="C45" s="65"/>
      <c r="D45" s="65"/>
      <c r="E45" s="65"/>
      <c r="F45" s="65"/>
    </row>
    <row r="46" spans="2:7" ht="32.25" thickBot="1">
      <c r="B46" s="13" t="s">
        <v>44</v>
      </c>
      <c r="C46" s="14" t="s">
        <v>5</v>
      </c>
      <c r="D46" s="14" t="s">
        <v>6</v>
      </c>
      <c r="E46" s="14" t="s">
        <v>7</v>
      </c>
      <c r="F46" s="14" t="s">
        <v>10</v>
      </c>
    </row>
    <row r="47" spans="2:7" ht="16.5" thickBot="1">
      <c r="B47" s="17" t="s">
        <v>8</v>
      </c>
      <c r="C47" s="18">
        <f>'Tab. I.4.1A -Correnti-Miss. 10'!C93+'Tab. I.4.3A -Correnti-Miss.12'!C65+'Tab. I.4.5A -Correnti-AltriInt.'!C65</f>
        <v>594725.19877999998</v>
      </c>
      <c r="D47" s="18">
        <f>'Tab. I.4.1A -Correnti-Miss. 10'!D93+'Tab. I.4.3A -Correnti-Miss.12'!D65+'Tab. I.4.5A -Correnti-AltriInt.'!D65</f>
        <v>1206616.0170800001</v>
      </c>
      <c r="E47" s="18">
        <f>'Tab. I.4.1A -Correnti-Miss. 10'!E93+'Tab. I.4.3A -Correnti-Miss.12'!E65+'Tab. I.4.5A -Correnti-AltriInt.'!E65</f>
        <v>315034.95989</v>
      </c>
      <c r="F47" s="37">
        <f t="shared" ref="F47:F48" si="24">SUM(C47:E47)</f>
        <v>2116376.1757499999</v>
      </c>
      <c r="G47" s="52"/>
    </row>
    <row r="48" spans="2:7" ht="15.75">
      <c r="B48" s="48"/>
      <c r="C48" s="46">
        <f>C47/1000</f>
        <v>594.72519878000003</v>
      </c>
      <c r="D48" s="46">
        <f t="shared" ref="D48" si="25">D47/1000</f>
        <v>1206.6160170800001</v>
      </c>
      <c r="E48" s="46">
        <f t="shared" ref="E48" si="26">E47/1000</f>
        <v>315.03495988999998</v>
      </c>
      <c r="F48" s="60">
        <f t="shared" si="24"/>
        <v>2116.3761757500001</v>
      </c>
    </row>
    <row r="49" spans="2:7">
      <c r="B49" s="66"/>
      <c r="C49" s="66"/>
      <c r="D49" s="66"/>
      <c r="E49" s="66"/>
      <c r="F49" s="66"/>
    </row>
    <row r="50" spans="2:7">
      <c r="B50" s="65" t="s">
        <v>13</v>
      </c>
      <c r="C50" s="65"/>
      <c r="D50" s="65"/>
      <c r="E50" s="65"/>
      <c r="F50" s="65"/>
    </row>
    <row r="51" spans="2:7" ht="32.25" thickBot="1">
      <c r="B51" s="13" t="s">
        <v>44</v>
      </c>
      <c r="C51" s="14" t="s">
        <v>5</v>
      </c>
      <c r="D51" s="14" t="s">
        <v>6</v>
      </c>
      <c r="E51" s="14" t="s">
        <v>7</v>
      </c>
      <c r="F51" s="14" t="s">
        <v>10</v>
      </c>
    </row>
    <row r="52" spans="2:7" ht="16.5" thickBot="1">
      <c r="B52" s="17" t="s">
        <v>8</v>
      </c>
      <c r="C52" s="18">
        <f>SUM(C22,C37)</f>
        <v>2631920.6327099996</v>
      </c>
      <c r="D52" s="18">
        <f>SUM(D22,D37)</f>
        <v>2235323.7236000001</v>
      </c>
      <c r="E52" s="18">
        <f>SUM(E22,E37)</f>
        <v>639430.27068999992</v>
      </c>
      <c r="F52" s="37">
        <f t="shared" ref="F52:F53" si="27">SUM(C52:E52)</f>
        <v>5506674.6269999994</v>
      </c>
      <c r="G52" s="49" t="s">
        <v>9</v>
      </c>
    </row>
    <row r="53" spans="2:7" ht="15.75">
      <c r="C53" s="46">
        <f>C52/1000</f>
        <v>2631.9206327099996</v>
      </c>
      <c r="D53" s="46">
        <f t="shared" ref="D53" si="28">D52/1000</f>
        <v>2235.3237236</v>
      </c>
      <c r="E53" s="46">
        <f t="shared" ref="E53" si="29">E52/1000</f>
        <v>639.43027068999993</v>
      </c>
      <c r="F53" s="60">
        <f t="shared" si="27"/>
        <v>5506.6746269999994</v>
      </c>
    </row>
    <row r="54" spans="2:7">
      <c r="B54" s="66"/>
      <c r="C54" s="66"/>
      <c r="D54" s="66"/>
      <c r="E54" s="66"/>
      <c r="F54" s="66"/>
    </row>
    <row r="55" spans="2:7">
      <c r="B55" s="20" t="s">
        <v>23</v>
      </c>
      <c r="C55" s="20"/>
      <c r="D55" s="20"/>
      <c r="E55" s="20"/>
      <c r="F55" s="20"/>
    </row>
    <row r="56" spans="2:7" ht="32.25" thickBot="1">
      <c r="B56" s="13" t="s">
        <v>44</v>
      </c>
      <c r="C56" s="14" t="s">
        <v>5</v>
      </c>
      <c r="D56" s="14" t="s">
        <v>6</v>
      </c>
      <c r="E56" s="14" t="s">
        <v>7</v>
      </c>
      <c r="F56" s="14" t="s">
        <v>10</v>
      </c>
    </row>
    <row r="57" spans="2:7" ht="16.5" thickBot="1">
      <c r="B57" s="17" t="s">
        <v>8</v>
      </c>
      <c r="C57" s="18">
        <f>+'Tab. I.4.1A -Correnti-Miss. 10'!C113+'Tab. I.4.3A -Correnti-Miss.12'!C79+'Tab. I.4.5A -Correnti-AltriInt.'!C79</f>
        <v>211432.57890999998</v>
      </c>
      <c r="D57" s="18">
        <f>SUM(D27,D42)</f>
        <v>34723.390960000004</v>
      </c>
      <c r="E57" s="18">
        <f>SUM(E27,E42)</f>
        <v>152286.36484000002</v>
      </c>
      <c r="F57" s="37">
        <f>SUM(F42,F27)</f>
        <v>398442.33471000002</v>
      </c>
      <c r="G57" s="49" t="s">
        <v>9</v>
      </c>
    </row>
    <row r="58" spans="2:7">
      <c r="C58" s="46">
        <f>C57/1000</f>
        <v>211.43257890999999</v>
      </c>
      <c r="D58" s="46">
        <f t="shared" ref="D58" si="30">D57/1000</f>
        <v>34.723390960000003</v>
      </c>
      <c r="E58" s="46">
        <f t="shared" ref="E58:F58" si="31">E57/1000</f>
        <v>152.28636484000003</v>
      </c>
      <c r="F58" s="46">
        <f t="shared" si="31"/>
        <v>398.44233471000001</v>
      </c>
    </row>
    <row r="59" spans="2:7">
      <c r="C59" s="49" t="s">
        <v>9</v>
      </c>
      <c r="D59" s="49" t="s">
        <v>9</v>
      </c>
      <c r="E59" s="49" t="s">
        <v>9</v>
      </c>
      <c r="F59" s="49" t="s">
        <v>9</v>
      </c>
    </row>
    <row r="60" spans="2:7">
      <c r="B60" s="65" t="s">
        <v>21</v>
      </c>
      <c r="C60" s="65"/>
      <c r="D60" s="65"/>
      <c r="E60" s="65"/>
      <c r="F60" s="65"/>
    </row>
    <row r="61" spans="2:7" ht="32.25" thickBot="1">
      <c r="B61" s="13" t="s">
        <v>44</v>
      </c>
      <c r="C61" s="14" t="s">
        <v>5</v>
      </c>
      <c r="D61" s="14" t="s">
        <v>6</v>
      </c>
      <c r="E61" s="14" t="s">
        <v>7</v>
      </c>
      <c r="F61" s="14" t="s">
        <v>10</v>
      </c>
    </row>
    <row r="62" spans="2:7" ht="16.5" thickBot="1">
      <c r="B62" s="17" t="s">
        <v>8</v>
      </c>
      <c r="C62" s="18">
        <f>SUM(C32,C47)</f>
        <v>2843353.2116200002</v>
      </c>
      <c r="D62" s="18">
        <f t="shared" ref="D62:E62" si="32">SUM(D32,D47)</f>
        <v>2270047.1145600006</v>
      </c>
      <c r="E62" s="18">
        <f t="shared" si="32"/>
        <v>791716.63552999997</v>
      </c>
      <c r="F62" s="37">
        <f>SUM(F52,F57)</f>
        <v>5905116.9617099995</v>
      </c>
      <c r="G62" s="49" t="s">
        <v>9</v>
      </c>
    </row>
    <row r="63" spans="2:7" ht="24">
      <c r="B63" s="53" t="s">
        <v>11</v>
      </c>
      <c r="C63" s="46">
        <f>C62/1000</f>
        <v>2843.3532116200004</v>
      </c>
      <c r="D63" s="46">
        <f t="shared" ref="D63:F63" si="33">D62/1000</f>
        <v>2270.0471145600004</v>
      </c>
      <c r="E63" s="46">
        <f t="shared" si="33"/>
        <v>791.71663552999996</v>
      </c>
      <c r="F63" s="46">
        <f t="shared" si="33"/>
        <v>5905.1169617099995</v>
      </c>
    </row>
    <row r="64" spans="2:7" ht="24">
      <c r="B64" s="53" t="s">
        <v>30</v>
      </c>
      <c r="C64" s="49" t="s">
        <v>102</v>
      </c>
      <c r="D64" s="49" t="s">
        <v>9</v>
      </c>
      <c r="E64" s="49" t="s">
        <v>9</v>
      </c>
      <c r="F64" s="56" t="s">
        <v>9</v>
      </c>
    </row>
    <row r="65" spans="3:6">
      <c r="C65" s="49"/>
      <c r="D65" s="49"/>
      <c r="E65" s="49"/>
      <c r="F65" s="49"/>
    </row>
    <row r="67" spans="3:6">
      <c r="C67" s="49"/>
      <c r="D67" s="49"/>
      <c r="E67" s="49"/>
    </row>
    <row r="68" spans="3:6">
      <c r="C68" s="49" t="s">
        <v>9</v>
      </c>
      <c r="E68" s="49"/>
    </row>
    <row r="69" spans="3:6">
      <c r="C69" s="49" t="s">
        <v>9</v>
      </c>
    </row>
  </sheetData>
  <mergeCells count="19">
    <mergeCell ref="B2:F2"/>
    <mergeCell ref="B60:F60"/>
    <mergeCell ref="B45:F45"/>
    <mergeCell ref="B49:F49"/>
    <mergeCell ref="B50:F50"/>
    <mergeCell ref="B54:F54"/>
    <mergeCell ref="B35:F35"/>
    <mergeCell ref="B39:F39"/>
    <mergeCell ref="B14:F14"/>
    <mergeCell ref="B3:F3"/>
    <mergeCell ref="B4:F4"/>
    <mergeCell ref="B5:F5"/>
    <mergeCell ref="B9:F9"/>
    <mergeCell ref="B10:F10"/>
    <mergeCell ref="B19:F19"/>
    <mergeCell ref="B20:F20"/>
    <mergeCell ref="B24:F24"/>
    <mergeCell ref="B30:F30"/>
    <mergeCell ref="B34:F34"/>
  </mergeCells>
  <pageMargins left="0.7" right="0.7" top="0.75" bottom="0.75" header="0.3" footer="0.3"/>
  <pageSetup paperSize="8" scale="84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6"/>
  <sheetViews>
    <sheetView topLeftCell="A25" zoomScaleNormal="100" workbookViewId="0">
      <selection activeCell="G62" sqref="G62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7" width="15.85546875" style="3" customWidth="1"/>
    <col min="8" max="16384" width="8.85546875" style="3"/>
  </cols>
  <sheetData>
    <row r="2" spans="2:6">
      <c r="B2" s="69" t="s">
        <v>100</v>
      </c>
      <c r="C2" s="69"/>
      <c r="D2" s="69"/>
      <c r="E2" s="69"/>
      <c r="F2" s="69"/>
    </row>
    <row r="3" spans="2:6" ht="11.25" customHeight="1">
      <c r="B3" s="74"/>
      <c r="C3" s="74"/>
      <c r="D3" s="74"/>
      <c r="E3" s="74"/>
      <c r="F3" s="74"/>
    </row>
    <row r="4" spans="2:6" ht="11.25" customHeight="1">
      <c r="B4" s="73"/>
      <c r="C4" s="73"/>
      <c r="D4" s="73"/>
      <c r="E4" s="73"/>
      <c r="F4" s="73"/>
    </row>
    <row r="5" spans="2:6">
      <c r="B5" s="68" t="s">
        <v>49</v>
      </c>
      <c r="C5" s="75"/>
      <c r="D5" s="75"/>
      <c r="E5" s="75"/>
      <c r="F5" s="75"/>
    </row>
    <row r="6" spans="2:6" ht="49.9" customHeight="1" thickBot="1">
      <c r="B6" s="26" t="s">
        <v>45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6" t="s">
        <v>8</v>
      </c>
      <c r="C7" s="18">
        <f>'Tab. I.4.2A -C.Cap.-Miss. 10'!C13+'Tab. I.4.4A -C.Cap.-Miss.12'!C9+'Tab. I.4.6A - C.Cap.-AltriInt.'!C9</f>
        <v>817685.48610999994</v>
      </c>
      <c r="D7" s="18">
        <f>'Tab. I.4.2A -C.Cap.-Miss. 10'!D13+'Tab. I.4.4A -C.Cap.-Miss.12'!D9+'Tab. I.4.6A - C.Cap.-AltriInt.'!D9</f>
        <v>254723.06384000002</v>
      </c>
      <c r="E7" s="18">
        <f>'Tab. I.4.2A -C.Cap.-Miss. 10'!E13+'Tab. I.4.4A -C.Cap.-Miss.12'!E9+'Tab. I.4.6A - C.Cap.-AltriInt.'!E9</f>
        <v>358197.95718000003</v>
      </c>
      <c r="F7" s="39">
        <f t="shared" ref="F7:F8" si="0">SUM(C7:E7)</f>
        <v>1430606.5071299998</v>
      </c>
    </row>
    <row r="8" spans="2:6" ht="15.75">
      <c r="C8" s="46">
        <f>C7/1000</f>
        <v>817.68548610999994</v>
      </c>
      <c r="D8" s="46">
        <f t="shared" ref="D8:E8" si="1">D7/1000</f>
        <v>254.72306384000001</v>
      </c>
      <c r="E8" s="46">
        <f t="shared" si="1"/>
        <v>358.19795718</v>
      </c>
      <c r="F8" s="60">
        <f t="shared" si="0"/>
        <v>1430.60650713</v>
      </c>
    </row>
    <row r="9" spans="2:6">
      <c r="B9" s="74"/>
      <c r="C9" s="74"/>
      <c r="D9" s="74"/>
      <c r="E9" s="74"/>
      <c r="F9" s="74"/>
    </row>
    <row r="10" spans="2:6">
      <c r="B10" s="68" t="s">
        <v>53</v>
      </c>
      <c r="C10" s="75"/>
      <c r="D10" s="75"/>
      <c r="E10" s="75"/>
      <c r="F10" s="75"/>
    </row>
    <row r="11" spans="2:6" ht="46.9" customHeight="1" thickBot="1">
      <c r="B11" s="26" t="s">
        <v>45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6" t="s">
        <v>8</v>
      </c>
      <c r="C12" s="18">
        <f>'Tab. I.4.2A -C.Cap.-Miss. 10'!C23+'Tab. I.4.4A -C.Cap.-Miss.12'!C16+'Tab. I.4.6A - C.Cap.-AltriInt.'!C16</f>
        <v>146299</v>
      </c>
      <c r="D12" s="18">
        <f>'Tab. I.4.2A -C.Cap.-Miss. 10'!D23+'Tab. I.4.4A -C.Cap.-Miss.12'!D16+'Tab. I.4.6A - C.Cap.-AltriInt.'!D16</f>
        <v>0</v>
      </c>
      <c r="E12" s="18">
        <f>'Tab. I.4.2A -C.Cap.-Miss. 10'!E23+'Tab. I.4.4A -C.Cap.-Miss.12'!E16+'Tab. I.4.6A - C.Cap.-AltriInt.'!E16</f>
        <v>1287.9780300000002</v>
      </c>
      <c r="F12" s="39">
        <f>SUM(C12:E12)</f>
        <v>147586.97803</v>
      </c>
    </row>
    <row r="13" spans="2:6" ht="15.75">
      <c r="C13" s="46">
        <f>C12/1000</f>
        <v>146.29900000000001</v>
      </c>
      <c r="D13" s="46">
        <f t="shared" ref="D13:E13" si="2">D12/1000</f>
        <v>0</v>
      </c>
      <c r="E13" s="46">
        <f t="shared" si="2"/>
        <v>1.2879780300000001</v>
      </c>
      <c r="F13" s="60">
        <f t="shared" ref="F13" si="3">SUM(C13:E13)</f>
        <v>147.58697803000001</v>
      </c>
    </row>
    <row r="14" spans="2:6">
      <c r="B14" s="74"/>
      <c r="C14" s="74"/>
      <c r="D14" s="74"/>
      <c r="E14" s="74"/>
      <c r="F14" s="74"/>
    </row>
    <row r="15" spans="2:6">
      <c r="B15" s="68" t="s">
        <v>50</v>
      </c>
      <c r="C15" s="68"/>
      <c r="D15" s="68"/>
      <c r="E15" s="68"/>
      <c r="F15" s="68"/>
    </row>
    <row r="16" spans="2:6" ht="47.45" customHeight="1" thickBot="1">
      <c r="B16" s="26" t="s">
        <v>45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6" t="s">
        <v>8</v>
      </c>
      <c r="C17" s="7">
        <f>+'Tab. I.4.2A -C.Cap.-Miss. 10'!C33+'Tab. I.4.4A -C.Cap.-Miss.12'!C23+'Tab. I.4.6A - C.Cap.-AltriInt.'!C23</f>
        <v>963984.48610999994</v>
      </c>
      <c r="D17" s="7">
        <f>+'Tab. I.4.2A -C.Cap.-Miss. 10'!D33+'Tab. I.4.4A -C.Cap.-Miss.12'!D23+'Tab. I.4.6A - C.Cap.-AltriInt.'!D23</f>
        <v>254723.06384000002</v>
      </c>
      <c r="E17" s="7">
        <f>+'Tab. I.4.2A -C.Cap.-Miss. 10'!E33+'Tab. I.4.4A -C.Cap.-Miss.12'!E23+'Tab. I.4.6A - C.Cap.-AltriInt.'!E23</f>
        <v>359485.93521000003</v>
      </c>
      <c r="F17" s="38">
        <f>+'Tab. I.4.2A -C.Cap.-Miss. 10'!F33+'Tab. I.4.4A -C.Cap.-Miss.12'!F23+'Tab. I.4.6A - C.Cap.-AltriInt.'!F23</f>
        <v>1578193.4851599999</v>
      </c>
    </row>
    <row r="18" spans="2:6" ht="15.75">
      <c r="B18" s="50"/>
      <c r="C18" s="46">
        <f>C17/1000</f>
        <v>963.98448610999992</v>
      </c>
      <c r="D18" s="46">
        <f t="shared" ref="D18:E18" si="4">D17/1000</f>
        <v>254.72306384000001</v>
      </c>
      <c r="E18" s="46">
        <f t="shared" si="4"/>
        <v>359.48593521000004</v>
      </c>
      <c r="F18" s="60">
        <f t="shared" ref="F18" si="5">SUM(C18:E18)</f>
        <v>1578.1934851599999</v>
      </c>
    </row>
    <row r="19" spans="2:6">
      <c r="B19" s="73"/>
      <c r="C19" s="73"/>
      <c r="D19" s="73"/>
      <c r="E19" s="73"/>
      <c r="F19" s="73"/>
    </row>
    <row r="20" spans="2:6">
      <c r="B20" s="68" t="s">
        <v>51</v>
      </c>
      <c r="C20" s="75"/>
      <c r="D20" s="75"/>
      <c r="E20" s="75"/>
      <c r="F20" s="75"/>
    </row>
    <row r="21" spans="2:6" ht="46.9" customHeight="1" thickBot="1">
      <c r="B21" s="26" t="s">
        <v>45</v>
      </c>
      <c r="C21" s="4" t="s">
        <v>5</v>
      </c>
      <c r="D21" s="4" t="s">
        <v>6</v>
      </c>
      <c r="E21" s="4" t="s">
        <v>7</v>
      </c>
      <c r="F21" s="4" t="s">
        <v>10</v>
      </c>
    </row>
    <row r="22" spans="2:6" ht="16.5" thickBot="1">
      <c r="B22" s="6" t="s">
        <v>8</v>
      </c>
      <c r="C22" s="7">
        <f>'Tab. I.4.2A -C.Cap.-Miss. 10'!C43+'Tab. I.4.4A -C.Cap.-Miss.12'!C30+'Tab. I.4.6A - C.Cap.-AltriInt.'!C30</f>
        <v>406097.20127999998</v>
      </c>
      <c r="D22" s="7">
        <f>'Tab. I.4.2A -C.Cap.-Miss. 10'!D43+'Tab. I.4.4A -C.Cap.-Miss.12'!D30+'Tab. I.4.6A - C.Cap.-AltriInt.'!D30</f>
        <v>98733.9758</v>
      </c>
      <c r="E22" s="7">
        <f>'Tab. I.4.2A -C.Cap.-Miss. 10'!E43+'Tab. I.4.4A -C.Cap.-Miss.12'!E30+'Tab. I.4.6A - C.Cap.-AltriInt.'!E30</f>
        <v>635939.72982000001</v>
      </c>
      <c r="F22" s="39">
        <f t="shared" ref="F22:F23" si="6">SUM(C22:E22)</f>
        <v>1140770.9069000001</v>
      </c>
    </row>
    <row r="23" spans="2:6" ht="15.75">
      <c r="C23" s="46">
        <f>C22/1000</f>
        <v>406.09720127999998</v>
      </c>
      <c r="D23" s="46">
        <f t="shared" ref="D23:E23" si="7">D22/1000</f>
        <v>98.733975799999996</v>
      </c>
      <c r="E23" s="46">
        <f t="shared" si="7"/>
        <v>635.93972982000003</v>
      </c>
      <c r="F23" s="60">
        <f t="shared" si="6"/>
        <v>1140.7709069</v>
      </c>
    </row>
    <row r="24" spans="2:6">
      <c r="B24" s="74"/>
      <c r="C24" s="74"/>
      <c r="D24" s="74"/>
      <c r="E24" s="74"/>
      <c r="F24" s="74"/>
    </row>
    <row r="25" spans="2:6">
      <c r="B25" s="27" t="s">
        <v>52</v>
      </c>
      <c r="C25" s="28"/>
      <c r="D25" s="28"/>
      <c r="E25" s="28"/>
      <c r="F25" s="28"/>
    </row>
    <row r="26" spans="2:6" ht="46.9" customHeight="1" thickBot="1">
      <c r="B26" s="26" t="s">
        <v>45</v>
      </c>
      <c r="C26" s="4" t="s">
        <v>5</v>
      </c>
      <c r="D26" s="4" t="s">
        <v>6</v>
      </c>
      <c r="E26" s="4" t="s">
        <v>7</v>
      </c>
      <c r="F26" s="4" t="s">
        <v>10</v>
      </c>
    </row>
    <row r="27" spans="2:6" ht="16.5" thickBot="1">
      <c r="B27" s="6" t="s">
        <v>8</v>
      </c>
      <c r="C27" s="7">
        <f>'Tab. I.4.2A -C.Cap.-Miss. 10'!C53+'Tab. I.4.4A -C.Cap.-Miss.12'!C37+'Tab. I.4.6A - C.Cap.-AltriInt.'!C37</f>
        <v>3416</v>
      </c>
      <c r="D27" s="7">
        <f>'Tab. I.4.2A -C.Cap.-Miss. 10'!D53+'Tab. I.4.4A -C.Cap.-Miss.12'!D37+'Tab. I.4.6A - C.Cap.-AltriInt.'!D37</f>
        <v>1651</v>
      </c>
      <c r="E27" s="7">
        <f>'Tab. I.4.2A -C.Cap.-Miss. 10'!E53+'Tab. I.4.4A -C.Cap.-Miss.12'!E37+'Tab. I.4.6A - C.Cap.-AltriInt.'!E37</f>
        <v>522.59828000000005</v>
      </c>
      <c r="F27" s="39">
        <f t="shared" ref="F27:F28" si="8">SUM(C27:E27)</f>
        <v>5589.5982800000002</v>
      </c>
    </row>
    <row r="28" spans="2:6" ht="15.75">
      <c r="C28" s="46">
        <f>C27/1000</f>
        <v>3.4159999999999999</v>
      </c>
      <c r="D28" s="46">
        <f t="shared" ref="D28:E28" si="9">D27/1000</f>
        <v>1.651</v>
      </c>
      <c r="E28" s="46">
        <f t="shared" si="9"/>
        <v>0.52259828000000008</v>
      </c>
      <c r="F28" s="60">
        <f t="shared" si="8"/>
        <v>5.5895982800000006</v>
      </c>
    </row>
    <row r="29" spans="2:6">
      <c r="B29" s="74"/>
      <c r="C29" s="74"/>
      <c r="D29" s="74"/>
      <c r="E29" s="74"/>
      <c r="F29" s="74"/>
    </row>
    <row r="30" spans="2:6">
      <c r="B30" s="68" t="s">
        <v>54</v>
      </c>
      <c r="C30" s="75"/>
      <c r="D30" s="75"/>
      <c r="E30" s="75"/>
      <c r="F30" s="75"/>
    </row>
    <row r="31" spans="2:6" ht="46.15" customHeight="1" thickBot="1">
      <c r="B31" s="26" t="s">
        <v>45</v>
      </c>
      <c r="C31" s="4" t="s">
        <v>5</v>
      </c>
      <c r="D31" s="4" t="s">
        <v>6</v>
      </c>
      <c r="E31" s="4" t="s">
        <v>7</v>
      </c>
      <c r="F31" s="4" t="s">
        <v>10</v>
      </c>
    </row>
    <row r="32" spans="2:6" ht="16.5" thickBot="1">
      <c r="B32" s="6" t="s">
        <v>8</v>
      </c>
      <c r="C32" s="7">
        <f>+'Tab. I.4.2A -C.Cap.-Miss. 10'!C63+'Tab. I.4.4A -C.Cap.-Miss.12'!C44+'Tab. I.4.6A - C.Cap.-AltriInt.'!C44</f>
        <v>409513.20127999998</v>
      </c>
      <c r="D32" s="7">
        <f>+'Tab. I.4.2A -C.Cap.-Miss. 10'!D63+'Tab. I.4.4A -C.Cap.-Miss.12'!D44+'Tab. I.4.6A - C.Cap.-AltriInt.'!D44</f>
        <v>100384.9758</v>
      </c>
      <c r="E32" s="7">
        <f>+'Tab. I.4.2A -C.Cap.-Miss. 10'!E63+'Tab. I.4.4A -C.Cap.-Miss.12'!E44+'Tab. I.4.6A - C.Cap.-AltriInt.'!E44</f>
        <v>636462.32810000004</v>
      </c>
      <c r="F32" s="39">
        <f t="shared" ref="F32:F33" si="10">SUM(C32:E32)</f>
        <v>1146360.5051800001</v>
      </c>
    </row>
    <row r="33" spans="2:7" ht="15.75">
      <c r="B33" s="50"/>
      <c r="C33" s="46">
        <f>C32/1000</f>
        <v>409.51320127999998</v>
      </c>
      <c r="D33" s="46">
        <f t="shared" ref="D33:E33" si="11">D32/1000</f>
        <v>100.38497580000001</v>
      </c>
      <c r="E33" s="46">
        <f t="shared" si="11"/>
        <v>636.46232810000004</v>
      </c>
      <c r="F33" s="60">
        <f t="shared" si="10"/>
        <v>1146.36050518</v>
      </c>
    </row>
    <row r="34" spans="2:7">
      <c r="B34" s="73"/>
      <c r="C34" s="73"/>
      <c r="D34" s="73"/>
      <c r="E34" s="73"/>
      <c r="F34" s="73"/>
    </row>
    <row r="35" spans="2:7">
      <c r="B35" s="68" t="s">
        <v>25</v>
      </c>
      <c r="C35" s="68"/>
      <c r="D35" s="68"/>
      <c r="E35" s="68"/>
      <c r="F35" s="68"/>
    </row>
    <row r="36" spans="2:7" ht="48.6" customHeight="1" thickBot="1">
      <c r="B36" s="26" t="s">
        <v>45</v>
      </c>
      <c r="C36" s="4" t="s">
        <v>5</v>
      </c>
      <c r="D36" s="4" t="s">
        <v>6</v>
      </c>
      <c r="E36" s="4" t="s">
        <v>7</v>
      </c>
      <c r="F36" s="4" t="s">
        <v>10</v>
      </c>
    </row>
    <row r="37" spans="2:7" ht="16.5" thickBot="1">
      <c r="B37" s="6" t="s">
        <v>8</v>
      </c>
      <c r="C37" s="7">
        <f>'Tab. I.4.2A -C.Cap.-Miss. 10'!C73+'Tab. I.4.4A -C.Cap.-Miss.12'!C51+'Tab. I.4.6A - C.Cap.-AltriInt.'!C65</f>
        <v>499606.96091999998</v>
      </c>
      <c r="D37" s="7">
        <f>'Tab. I.4.2A -C.Cap.-Miss. 10'!D73+'Tab. I.4.4A -C.Cap.-Miss.12'!D51+'Tab. I.4.6A - C.Cap.-AltriInt.'!D65</f>
        <v>131303.26976999998</v>
      </c>
      <c r="E37" s="7">
        <f>'Tab. I.4.2A -C.Cap.-Miss. 10'!E73+'Tab. I.4.4A -C.Cap.-Miss.12'!E51+'Tab. I.4.6A - C.Cap.-AltriInt.'!E65</f>
        <v>111399.1275</v>
      </c>
      <c r="F37" s="39">
        <f t="shared" ref="F37:F38" si="12">SUM(C37:E37)</f>
        <v>742309.35819000006</v>
      </c>
      <c r="G37" s="8"/>
    </row>
    <row r="38" spans="2:7" ht="15.75">
      <c r="C38" s="46">
        <f>C37/1000</f>
        <v>499.60696092000001</v>
      </c>
      <c r="D38" s="46">
        <f t="shared" ref="D38:E38" si="13">D37/1000</f>
        <v>131.30326976999999</v>
      </c>
      <c r="E38" s="46">
        <f t="shared" si="13"/>
        <v>111.39912750000001</v>
      </c>
      <c r="F38" s="60">
        <f t="shared" si="12"/>
        <v>742.3093581899999</v>
      </c>
    </row>
    <row r="39" spans="2:7">
      <c r="B39" s="74"/>
      <c r="C39" s="74"/>
      <c r="D39" s="74"/>
      <c r="E39" s="74"/>
      <c r="F39" s="74"/>
    </row>
    <row r="40" spans="2:7">
      <c r="B40" s="68" t="s">
        <v>55</v>
      </c>
      <c r="C40" s="68"/>
      <c r="D40" s="68"/>
      <c r="E40" s="68"/>
      <c r="F40" s="68"/>
    </row>
    <row r="41" spans="2:7" ht="47.45" customHeight="1" thickBot="1">
      <c r="B41" s="26" t="s">
        <v>45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7" ht="16.5" thickBot="1">
      <c r="B42" s="6" t="s">
        <v>8</v>
      </c>
      <c r="C42" s="7">
        <f>'Tab. I.4.2A -C.Cap.-Miss. 10'!C83+'Tab. I.4.4A -C.Cap.-Miss.12'!C58+'Tab. I.4.6A - C.Cap.-AltriInt.'!C58</f>
        <v>10374</v>
      </c>
      <c r="D42" s="7">
        <f>'Tab. I.4.2A -C.Cap.-Miss. 10'!D83+'Tab. I.4.4A -C.Cap.-Miss.12'!D58+'Tab. I.4.6A - C.Cap.-AltriInt.'!D58</f>
        <v>26.128</v>
      </c>
      <c r="E42" s="7">
        <f>'Tab. I.4.2A -C.Cap.-Miss. 10'!E83+'Tab. I.4.4A -C.Cap.-Miss.12'!E58+'Tab. I.4.6A - C.Cap.-AltriInt.'!E58</f>
        <v>2.2069999999999999</v>
      </c>
      <c r="F42" s="39">
        <f t="shared" ref="F42:F43" si="14">SUM(C42:E42)</f>
        <v>10402.335000000001</v>
      </c>
    </row>
    <row r="43" spans="2:7" ht="15.75">
      <c r="C43" s="46">
        <f>C42/1000</f>
        <v>10.374000000000001</v>
      </c>
      <c r="D43" s="46">
        <f t="shared" ref="D43:E43" si="15">D42/1000</f>
        <v>2.6127999999999998E-2</v>
      </c>
      <c r="E43" s="46">
        <f t="shared" si="15"/>
        <v>2.2069999999999998E-3</v>
      </c>
      <c r="F43" s="60">
        <f t="shared" si="14"/>
        <v>10.402335000000001</v>
      </c>
    </row>
    <row r="45" spans="2:7">
      <c r="B45" s="68" t="s">
        <v>26</v>
      </c>
      <c r="C45" s="68"/>
      <c r="D45" s="68"/>
      <c r="E45" s="68"/>
      <c r="F45" s="68"/>
    </row>
    <row r="46" spans="2:7" ht="46.9" customHeight="1" thickBot="1">
      <c r="B46" s="26" t="s">
        <v>45</v>
      </c>
      <c r="C46" s="4" t="s">
        <v>5</v>
      </c>
      <c r="D46" s="4" t="s">
        <v>6</v>
      </c>
      <c r="E46" s="4" t="s">
        <v>7</v>
      </c>
      <c r="F46" s="4" t="s">
        <v>10</v>
      </c>
    </row>
    <row r="47" spans="2:7" ht="16.5" thickBot="1">
      <c r="B47" s="6" t="s">
        <v>8</v>
      </c>
      <c r="C47" s="7">
        <f>'Tab. I.4.2A -C.Cap.-Miss. 10'!C93+'Tab. I.4.4A -C.Cap.-Miss.12'!C65+'Tab. I.4.6A - C.Cap.-AltriInt.'!C65</f>
        <v>509980.96091999998</v>
      </c>
      <c r="D47" s="7">
        <f>'Tab. I.4.2A -C.Cap.-Miss. 10'!D93+'Tab. I.4.4A -C.Cap.-Miss.12'!D65+'Tab. I.4.6A - C.Cap.-AltriInt.'!D65</f>
        <v>131329.39776999998</v>
      </c>
      <c r="E47" s="7">
        <f>'Tab. I.4.2A -C.Cap.-Miss. 10'!E93+'Tab. I.4.4A -C.Cap.-Miss.12'!E65+'Tab. I.4.6A - C.Cap.-AltriInt.'!E65</f>
        <v>111401.3345</v>
      </c>
      <c r="F47" s="39">
        <f t="shared" ref="F47:F48" si="16">SUM(C47:E47)</f>
        <v>752711.6931899999</v>
      </c>
    </row>
    <row r="48" spans="2:7" ht="15.75">
      <c r="B48" s="50"/>
      <c r="C48" s="46">
        <f>C47/1000</f>
        <v>509.98096091999997</v>
      </c>
      <c r="D48" s="46">
        <f t="shared" ref="D48:E48" si="17">D47/1000</f>
        <v>131.32939776999999</v>
      </c>
      <c r="E48" s="46">
        <f t="shared" si="17"/>
        <v>111.40133449999999</v>
      </c>
      <c r="F48" s="60">
        <f t="shared" si="16"/>
        <v>752.71169318999989</v>
      </c>
    </row>
    <row r="49" spans="2:7">
      <c r="B49" s="73"/>
      <c r="C49" s="73"/>
      <c r="D49" s="73"/>
      <c r="E49" s="73"/>
      <c r="F49" s="73"/>
    </row>
    <row r="50" spans="2:7">
      <c r="B50" s="27" t="s">
        <v>27</v>
      </c>
      <c r="C50" s="27"/>
      <c r="D50" s="27"/>
      <c r="E50" s="27"/>
      <c r="F50" s="27"/>
    </row>
    <row r="51" spans="2:7" ht="47.45" customHeight="1" thickBot="1">
      <c r="B51" s="26" t="s">
        <v>45</v>
      </c>
      <c r="C51" s="4" t="s">
        <v>5</v>
      </c>
      <c r="D51" s="4" t="s">
        <v>6</v>
      </c>
      <c r="E51" s="4" t="s">
        <v>7</v>
      </c>
      <c r="F51" s="4" t="s">
        <v>10</v>
      </c>
    </row>
    <row r="52" spans="2:7" ht="16.5" thickBot="1">
      <c r="B52" s="6" t="s">
        <v>8</v>
      </c>
      <c r="C52" s="7">
        <f>SUM(C22,C37)</f>
        <v>905704.1621999999</v>
      </c>
      <c r="D52" s="7">
        <f t="shared" ref="D52:F52" si="18">SUM(D22,D37)</f>
        <v>230037.24556999997</v>
      </c>
      <c r="E52" s="7">
        <f t="shared" si="18"/>
        <v>747338.85731999995</v>
      </c>
      <c r="F52" s="38">
        <f t="shared" si="18"/>
        <v>1883080.2650900001</v>
      </c>
      <c r="G52" s="8" t="s">
        <v>9</v>
      </c>
    </row>
    <row r="53" spans="2:7" ht="15.75">
      <c r="B53" s="50"/>
      <c r="C53" s="46">
        <f>C52/1000</f>
        <v>905.70416219999993</v>
      </c>
      <c r="D53" s="46">
        <f t="shared" ref="D53:E53" si="19">D52/1000</f>
        <v>230.03724556999998</v>
      </c>
      <c r="E53" s="46">
        <f t="shared" si="19"/>
        <v>747.33885731999999</v>
      </c>
      <c r="F53" s="60">
        <f t="shared" ref="F53" si="20">SUM(C53:E53)</f>
        <v>1883.08026509</v>
      </c>
    </row>
    <row r="54" spans="2:7">
      <c r="B54" s="8"/>
      <c r="C54" s="8"/>
      <c r="D54" s="8"/>
      <c r="E54" s="8"/>
      <c r="F54" s="8" t="s">
        <v>9</v>
      </c>
    </row>
    <row r="55" spans="2:7" ht="39" customHeight="1">
      <c r="B55" s="72" t="s">
        <v>56</v>
      </c>
      <c r="C55" s="72"/>
      <c r="D55" s="72"/>
      <c r="E55" s="72"/>
      <c r="F55" s="72"/>
    </row>
    <row r="56" spans="2:7" ht="47.45" customHeight="1" thickBot="1">
      <c r="B56" s="26" t="s">
        <v>45</v>
      </c>
      <c r="C56" s="4" t="s">
        <v>5</v>
      </c>
      <c r="D56" s="4" t="s">
        <v>6</v>
      </c>
      <c r="E56" s="4" t="s">
        <v>7</v>
      </c>
      <c r="F56" s="4" t="s">
        <v>10</v>
      </c>
    </row>
    <row r="57" spans="2:7" ht="16.5" thickBot="1">
      <c r="B57" s="6" t="s">
        <v>8</v>
      </c>
      <c r="C57" s="7">
        <f>SUM(C27,C42)</f>
        <v>13790</v>
      </c>
      <c r="D57" s="7">
        <f t="shared" ref="D57:E57" si="21">SUM(D27,D42)</f>
        <v>1677.1279999999999</v>
      </c>
      <c r="E57" s="7">
        <f t="shared" si="21"/>
        <v>524.80528000000004</v>
      </c>
      <c r="F57" s="39">
        <f t="shared" ref="F57:F58" si="22">SUM(C57:E57)</f>
        <v>15991.933280000001</v>
      </c>
      <c r="G57" s="8" t="s">
        <v>9</v>
      </c>
    </row>
    <row r="58" spans="2:7" ht="15.75">
      <c r="C58" s="46">
        <f>C57/1000</f>
        <v>13.79</v>
      </c>
      <c r="D58" s="46">
        <f t="shared" ref="D58:E58" si="23">D57/1000</f>
        <v>1.677128</v>
      </c>
      <c r="E58" s="46">
        <f t="shared" si="23"/>
        <v>0.52480528000000004</v>
      </c>
      <c r="F58" s="60">
        <f t="shared" si="22"/>
        <v>15.99193328</v>
      </c>
    </row>
    <row r="59" spans="2:7">
      <c r="B59" s="73"/>
      <c r="C59" s="73"/>
      <c r="D59" s="73"/>
      <c r="E59" s="73"/>
      <c r="F59" s="73"/>
    </row>
    <row r="60" spans="2:7">
      <c r="B60" s="27" t="s">
        <v>28</v>
      </c>
      <c r="C60" s="28"/>
      <c r="D60" s="28"/>
      <c r="E60" s="28"/>
      <c r="F60" s="28"/>
    </row>
    <row r="61" spans="2:7" ht="46.9" customHeight="1" thickBot="1">
      <c r="B61" s="26" t="s">
        <v>45</v>
      </c>
      <c r="C61" s="4" t="s">
        <v>5</v>
      </c>
      <c r="D61" s="4" t="s">
        <v>6</v>
      </c>
      <c r="E61" s="4" t="s">
        <v>7</v>
      </c>
      <c r="F61" s="4" t="s">
        <v>10</v>
      </c>
    </row>
    <row r="62" spans="2:7" ht="16.5" thickBot="1">
      <c r="B62" s="6" t="s">
        <v>8</v>
      </c>
      <c r="C62" s="7">
        <f>SUM(C32,C47)</f>
        <v>919494.1621999999</v>
      </c>
      <c r="D62" s="7">
        <f t="shared" ref="D62:E62" si="24">SUM(D32,D47)</f>
        <v>231714.37357</v>
      </c>
      <c r="E62" s="7">
        <f t="shared" si="24"/>
        <v>747863.66260000004</v>
      </c>
      <c r="F62" s="38">
        <f>SUM(C62:E62)</f>
        <v>1899072.1983699999</v>
      </c>
      <c r="G62" s="8" t="s">
        <v>9</v>
      </c>
    </row>
    <row r="63" spans="2:7" ht="24">
      <c r="B63" s="54" t="s">
        <v>11</v>
      </c>
      <c r="C63" s="46">
        <f>C62/1000</f>
        <v>919.49416219999989</v>
      </c>
      <c r="D63" s="46">
        <f t="shared" ref="D63:F63" si="25">D62/1000</f>
        <v>231.71437356999999</v>
      </c>
      <c r="E63" s="46">
        <f t="shared" si="25"/>
        <v>747.8636626</v>
      </c>
      <c r="F63" s="46">
        <f t="shared" si="25"/>
        <v>1899.0721983699998</v>
      </c>
    </row>
    <row r="64" spans="2:7" ht="24">
      <c r="B64" s="55" t="s">
        <v>29</v>
      </c>
      <c r="C64" s="8" t="s">
        <v>9</v>
      </c>
      <c r="D64" s="8" t="s">
        <v>9</v>
      </c>
      <c r="E64" s="8" t="s">
        <v>9</v>
      </c>
      <c r="F64" s="56" t="s">
        <v>9</v>
      </c>
    </row>
    <row r="65" spans="3:6">
      <c r="C65" s="49"/>
      <c r="D65" s="49"/>
      <c r="E65" s="49"/>
      <c r="F65" s="49"/>
    </row>
    <row r="66" spans="3:6">
      <c r="C66" s="8"/>
      <c r="D66" s="8"/>
      <c r="E66" s="8"/>
      <c r="F66" s="8"/>
    </row>
  </sheetData>
  <mergeCells count="21">
    <mergeCell ref="B2:F2"/>
    <mergeCell ref="B34:F34"/>
    <mergeCell ref="B35:F35"/>
    <mergeCell ref="B59:F59"/>
    <mergeCell ref="B45:F45"/>
    <mergeCell ref="B49:F49"/>
    <mergeCell ref="B10:F10"/>
    <mergeCell ref="B40:F40"/>
    <mergeCell ref="B55:F55"/>
    <mergeCell ref="B3:F3"/>
    <mergeCell ref="B4:F4"/>
    <mergeCell ref="B5:F5"/>
    <mergeCell ref="B9:F9"/>
    <mergeCell ref="B39:F39"/>
    <mergeCell ref="B14:F14"/>
    <mergeCell ref="B30:F30"/>
    <mergeCell ref="B15:F15"/>
    <mergeCell ref="B19:F19"/>
    <mergeCell ref="B20:F20"/>
    <mergeCell ref="B24:F24"/>
    <mergeCell ref="B29:F29"/>
  </mergeCells>
  <printOptions horizontalCentered="1"/>
  <pageMargins left="0.70866141732283472" right="0.70866141732283472" top="0.15748031496062992" bottom="0.15748031496062992" header="0.31496062992125984" footer="0.31496062992125984"/>
  <pageSetup paperSize="8" scale="84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5"/>
  <sheetViews>
    <sheetView tabSelected="1" topLeftCell="A10" workbookViewId="0">
      <selection activeCell="C67" sqref="C67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4.7109375" style="3" customWidth="1"/>
    <col min="6" max="6" width="30.7109375" style="3" customWidth="1"/>
    <col min="7" max="7" width="17" style="3" customWidth="1"/>
    <col min="8" max="16384" width="8.85546875" style="3"/>
  </cols>
  <sheetData>
    <row r="2" spans="2:6" ht="30" customHeight="1">
      <c r="B2" s="81" t="s">
        <v>101</v>
      </c>
      <c r="C2" s="81"/>
      <c r="D2" s="81"/>
      <c r="E2" s="81"/>
      <c r="F2" s="81"/>
    </row>
    <row r="3" spans="2:6" ht="13.5" customHeight="1">
      <c r="B3" s="74"/>
      <c r="C3" s="74"/>
      <c r="D3" s="74"/>
      <c r="E3" s="74"/>
      <c r="F3" s="74"/>
    </row>
    <row r="4" spans="2:6" ht="12.75" customHeight="1">
      <c r="B4" s="73"/>
      <c r="C4" s="73"/>
      <c r="D4" s="73"/>
      <c r="E4" s="73"/>
      <c r="F4" s="73"/>
    </row>
    <row r="5" spans="2:6">
      <c r="B5" s="68" t="s">
        <v>81</v>
      </c>
      <c r="C5" s="75"/>
      <c r="D5" s="75"/>
      <c r="E5" s="75"/>
      <c r="F5" s="75"/>
    </row>
    <row r="6" spans="2:6" ht="32.1" customHeight="1" thickBot="1">
      <c r="B6" s="26" t="s">
        <v>80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6" t="s">
        <v>8</v>
      </c>
      <c r="C7" s="7">
        <f>'Tab. I.4.7A - Totale correnti '!C7+'Tab. I.4.8A - Totale C.Capitale'!C7</f>
        <v>4321958.3622000003</v>
      </c>
      <c r="D7" s="7">
        <f>'Tab. I.4.7A - Totale correnti '!D7+'Tab. I.4.8A - Totale C.Capitale'!D7</f>
        <v>1670227.4943900001</v>
      </c>
      <c r="E7" s="7">
        <f>'Tab. I.4.7A - Totale correnti '!E7+'Tab. I.4.8A - Totale C.Capitale'!E7</f>
        <v>1062080.56226</v>
      </c>
      <c r="F7" s="39">
        <f t="shared" ref="F7" si="0">SUM(C7:E7)</f>
        <v>7054266.4188500009</v>
      </c>
    </row>
    <row r="8" spans="2:6">
      <c r="C8" s="57">
        <f>SUM(C7/1000)</f>
        <v>4321.9583622</v>
      </c>
      <c r="D8" s="57">
        <f t="shared" ref="D8:F8" si="1">SUM(D7/1000)</f>
        <v>1670.2274943900002</v>
      </c>
      <c r="E8" s="57">
        <f t="shared" si="1"/>
        <v>1062.0805622600001</v>
      </c>
      <c r="F8" s="57">
        <f t="shared" si="1"/>
        <v>7054.2664188500012</v>
      </c>
    </row>
    <row r="9" spans="2:6">
      <c r="B9" s="74"/>
      <c r="C9" s="74"/>
      <c r="D9" s="74"/>
      <c r="E9" s="74"/>
      <c r="F9" s="74"/>
    </row>
    <row r="10" spans="2:6">
      <c r="B10" s="68" t="s">
        <v>82</v>
      </c>
      <c r="C10" s="75"/>
      <c r="D10" s="75"/>
      <c r="E10" s="75"/>
      <c r="F10" s="75"/>
    </row>
    <row r="11" spans="2:6" ht="32.1" customHeight="1" thickBot="1">
      <c r="B11" s="26" t="s">
        <v>80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6" t="s">
        <v>8</v>
      </c>
      <c r="C12" s="7">
        <f>'Tab. I.4.7A - Totale correnti '!C12+'Tab. I.4.8A - Totale C.Capitale'!C12</f>
        <v>376777.39642</v>
      </c>
      <c r="D12" s="7">
        <f>'Tab. I.4.7A - Totale correnti '!D12+'Tab. I.4.8A - Totale C.Capitale'!D12</f>
        <v>48941.398670000002</v>
      </c>
      <c r="E12" s="7">
        <f>'Tab. I.4.7A - Totale correnti '!E12+'Tab. I.4.8A - Totale C.Capitale'!E12</f>
        <v>195748.01080000005</v>
      </c>
      <c r="F12" s="39">
        <f t="shared" ref="F12" si="2">SUM(C12:E12)</f>
        <v>621466.80589000008</v>
      </c>
    </row>
    <row r="13" spans="2:6">
      <c r="C13" s="57">
        <f>C12/1000</f>
        <v>376.77739642</v>
      </c>
      <c r="D13" s="57">
        <f t="shared" ref="D13:F13" si="3">D12/1000</f>
        <v>48.941398670000005</v>
      </c>
      <c r="E13" s="57">
        <f t="shared" si="3"/>
        <v>195.74801080000006</v>
      </c>
      <c r="F13" s="57">
        <f t="shared" si="3"/>
        <v>621.46680589000005</v>
      </c>
    </row>
    <row r="14" spans="2:6">
      <c r="B14" s="74"/>
      <c r="C14" s="74"/>
      <c r="D14" s="74"/>
      <c r="E14" s="74"/>
      <c r="F14" s="74"/>
    </row>
    <row r="15" spans="2:6">
      <c r="B15" s="68" t="s">
        <v>83</v>
      </c>
      <c r="C15" s="68"/>
      <c r="D15" s="68"/>
      <c r="E15" s="68"/>
      <c r="F15" s="68"/>
    </row>
    <row r="16" spans="2:6" ht="32.1" customHeight="1" thickBot="1">
      <c r="B16" s="26" t="s">
        <v>80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6" t="s">
        <v>8</v>
      </c>
      <c r="C17" s="7">
        <f>'Tab. I.4.7A - Totale correnti '!C17+'Tab. I.4.8A - Totale C.Capitale'!C17</f>
        <v>4698735.7586199995</v>
      </c>
      <c r="D17" s="7">
        <f>'Tab. I.4.7A - Totale correnti '!D17+'Tab. I.4.8A - Totale C.Capitale'!D17</f>
        <v>1719210.9500899999</v>
      </c>
      <c r="E17" s="7">
        <f>'Tab. I.4.7A - Totale correnti '!E17+'Tab. I.4.8A - Totale C.Capitale'!E17</f>
        <v>1257832.5690600001</v>
      </c>
      <c r="F17" s="39">
        <f t="shared" ref="F17" si="4">SUM(C17:E17)</f>
        <v>7675779.2777699996</v>
      </c>
    </row>
    <row r="18" spans="2:6" ht="19.5" customHeight="1">
      <c r="C18" s="58">
        <f>C17/1000</f>
        <v>4698.7357586199996</v>
      </c>
      <c r="D18" s="58">
        <f t="shared" ref="D18:F18" si="5">D17/1000</f>
        <v>1719.2109500899999</v>
      </c>
      <c r="E18" s="58">
        <f t="shared" si="5"/>
        <v>1257.8325690600002</v>
      </c>
      <c r="F18" s="58">
        <f t="shared" si="5"/>
        <v>7675.7792777699997</v>
      </c>
    </row>
    <row r="19" spans="2:6">
      <c r="B19" s="73"/>
      <c r="C19" s="73"/>
      <c r="D19" s="73"/>
      <c r="E19" s="73"/>
      <c r="F19" s="73"/>
    </row>
    <row r="20" spans="2:6">
      <c r="B20" s="68" t="s">
        <v>84</v>
      </c>
      <c r="C20" s="75"/>
      <c r="D20" s="75"/>
      <c r="E20" s="75"/>
      <c r="F20" s="75"/>
    </row>
    <row r="21" spans="2:6" ht="32.1" customHeight="1" thickBot="1">
      <c r="B21" s="26" t="s">
        <v>80</v>
      </c>
      <c r="C21" s="4" t="s">
        <v>5</v>
      </c>
      <c r="D21" s="4" t="s">
        <v>6</v>
      </c>
      <c r="E21" s="4" t="s">
        <v>7</v>
      </c>
      <c r="F21" s="4" t="s">
        <v>10</v>
      </c>
    </row>
    <row r="22" spans="2:6" ht="16.5" thickBot="1">
      <c r="B22" s="6" t="s">
        <v>8</v>
      </c>
      <c r="C22" s="7">
        <f>'Tab. I.4.7A - Totale correnti '!C22+'Tab. I.4.8A - Totale C.Capitale'!C22</f>
        <v>2490687.6192000001</v>
      </c>
      <c r="D22" s="7">
        <f>'Tab. I.4.7A - Totale correnti '!D22+'Tab. I.4.8A - Totale C.Capitale'!D22</f>
        <v>1143148.71129</v>
      </c>
      <c r="E22" s="7">
        <f>'Tab. I.4.7A - Totale correnti '!E22+'Tab. I.4.8A - Totale C.Capitale'!E22</f>
        <v>1013709.48083</v>
      </c>
      <c r="F22" s="39">
        <f t="shared" ref="F22" si="6">SUM(C22:E22)</f>
        <v>4647545.8113200003</v>
      </c>
    </row>
    <row r="23" spans="2:6">
      <c r="C23" s="57">
        <f>C22/1000</f>
        <v>2490.6876192</v>
      </c>
      <c r="D23" s="57">
        <f t="shared" ref="D23:F23" si="7">D22/1000</f>
        <v>1143.1487112899999</v>
      </c>
      <c r="E23" s="57">
        <f t="shared" si="7"/>
        <v>1013.70948083</v>
      </c>
      <c r="F23" s="57">
        <f t="shared" si="7"/>
        <v>4647.5458113200002</v>
      </c>
    </row>
    <row r="24" spans="2:6">
      <c r="B24" s="74"/>
      <c r="C24" s="74"/>
      <c r="D24" s="74"/>
      <c r="E24" s="74"/>
      <c r="F24" s="74"/>
    </row>
    <row r="25" spans="2:6">
      <c r="B25" s="68" t="s">
        <v>85</v>
      </c>
      <c r="C25" s="68"/>
      <c r="D25" s="68"/>
      <c r="E25" s="68"/>
      <c r="F25" s="68"/>
    </row>
    <row r="26" spans="2:6" ht="32.1" customHeight="1" thickBot="1">
      <c r="B26" s="26" t="s">
        <v>80</v>
      </c>
      <c r="C26" s="4" t="s">
        <v>5</v>
      </c>
      <c r="D26" s="4" t="s">
        <v>6</v>
      </c>
      <c r="E26" s="4" t="s">
        <v>7</v>
      </c>
      <c r="F26" s="4" t="s">
        <v>10</v>
      </c>
    </row>
    <row r="27" spans="2:6" ht="16.5" thickBot="1">
      <c r="B27" s="6" t="s">
        <v>8</v>
      </c>
      <c r="C27" s="7">
        <f>'Tab. I.4.7A - Totale correnti '!C27+'Tab. I.4.8A - Totale C.Capitale'!C27</f>
        <v>167453.59492</v>
      </c>
      <c r="D27" s="7">
        <f>'Tab. I.4.7A - Totale correnti '!D27+'Tab. I.4.8A - Totale C.Capitale'!D27</f>
        <v>20667.361990000001</v>
      </c>
      <c r="E27" s="7">
        <f>'Tab. I.4.7A - Totale correnti '!E27+'Tab. I.4.8A - Totale C.Capitale'!E27</f>
        <v>99434.522910000014</v>
      </c>
      <c r="F27" s="39">
        <f t="shared" ref="F27" si="8">SUM(C27:E27)</f>
        <v>287555.47982000001</v>
      </c>
    </row>
    <row r="28" spans="2:6">
      <c r="C28" s="57">
        <f>C27/1000</f>
        <v>167.45359492</v>
      </c>
      <c r="D28" s="57">
        <f t="shared" ref="D28:F28" si="9">D27/1000</f>
        <v>20.66736199</v>
      </c>
      <c r="E28" s="57">
        <f t="shared" si="9"/>
        <v>99.434522910000013</v>
      </c>
      <c r="F28" s="57">
        <f t="shared" si="9"/>
        <v>287.55547982000002</v>
      </c>
    </row>
    <row r="29" spans="2:6">
      <c r="B29" s="74"/>
      <c r="C29" s="74"/>
      <c r="D29" s="74"/>
      <c r="E29" s="74"/>
      <c r="F29" s="74"/>
    </row>
    <row r="30" spans="2:6">
      <c r="B30" s="68" t="s">
        <v>86</v>
      </c>
      <c r="C30" s="75"/>
      <c r="D30" s="75"/>
      <c r="E30" s="75"/>
      <c r="F30" s="75"/>
    </row>
    <row r="31" spans="2:6" ht="32.1" customHeight="1" thickBot="1">
      <c r="B31" s="26" t="s">
        <v>80</v>
      </c>
      <c r="C31" s="4" t="s">
        <v>5</v>
      </c>
      <c r="D31" s="4" t="s">
        <v>6</v>
      </c>
      <c r="E31" s="4" t="s">
        <v>7</v>
      </c>
      <c r="F31" s="4" t="s">
        <v>10</v>
      </c>
    </row>
    <row r="32" spans="2:6" ht="16.5" thickBot="1">
      <c r="B32" s="6" t="s">
        <v>8</v>
      </c>
      <c r="C32" s="7">
        <f>'Tab. I.4.7A - Totale correnti '!C32+'Tab. I.4.8A - Totale C.Capitale'!C32</f>
        <v>2658141.2141200001</v>
      </c>
      <c r="D32" s="7">
        <f>'Tab. I.4.7A - Totale correnti '!D32+'Tab. I.4.8A - Totale C.Capitale'!D32</f>
        <v>1163816.0732800001</v>
      </c>
      <c r="E32" s="7">
        <f>'Tab. I.4.7A - Totale correnti '!E32+'Tab. I.4.8A - Totale C.Capitale'!E32</f>
        <v>1113144.0037400001</v>
      </c>
      <c r="F32" s="39">
        <f t="shared" ref="F32" si="10">SUM(C32:E32)</f>
        <v>4935101.2911400003</v>
      </c>
    </row>
    <row r="33" spans="2:6">
      <c r="B33" s="50"/>
      <c r="C33" s="58">
        <f>C32/1000</f>
        <v>2658.1412141200003</v>
      </c>
      <c r="D33" s="58">
        <f t="shared" ref="D33:F33" si="11">D32/1000</f>
        <v>1163.8160732800002</v>
      </c>
      <c r="E33" s="58">
        <f t="shared" si="11"/>
        <v>1113.14400374</v>
      </c>
      <c r="F33" s="58">
        <f t="shared" si="11"/>
        <v>4935.1012911400003</v>
      </c>
    </row>
    <row r="34" spans="2:6">
      <c r="B34" s="73"/>
      <c r="C34" s="73"/>
      <c r="D34" s="73"/>
      <c r="E34" s="73"/>
      <c r="F34" s="73"/>
    </row>
    <row r="35" spans="2:6">
      <c r="B35" s="68" t="s">
        <v>87</v>
      </c>
      <c r="C35" s="68"/>
      <c r="D35" s="68"/>
      <c r="E35" s="68"/>
      <c r="F35" s="68"/>
    </row>
    <row r="36" spans="2:6" ht="32.1" customHeight="1" thickBot="1">
      <c r="B36" s="26" t="s">
        <v>80</v>
      </c>
      <c r="C36" s="4" t="s">
        <v>5</v>
      </c>
      <c r="D36" s="4" t="s">
        <v>6</v>
      </c>
      <c r="E36" s="4" t="s">
        <v>7</v>
      </c>
      <c r="F36" s="4" t="s">
        <v>10</v>
      </c>
    </row>
    <row r="37" spans="2:6" ht="16.5" thickBot="1">
      <c r="B37" s="6" t="s">
        <v>8</v>
      </c>
      <c r="C37" s="7">
        <f>'Tab. I.4.7A - Totale correnti '!C37+'Tab. I.4.8A - Totale C.Capitale'!C37</f>
        <v>1046937.1757099999</v>
      </c>
      <c r="D37" s="7">
        <f>'Tab. I.4.7A - Totale correnti '!D37+'Tab. I.4.8A - Totale C.Capitale'!D37</f>
        <v>1322212.2578799999</v>
      </c>
      <c r="E37" s="7">
        <f>'Tab. I.4.7A - Totale correnti '!E37+'Tab. I.4.8A - Totale C.Capitale'!E37</f>
        <v>373059.64717999997</v>
      </c>
      <c r="F37" s="39">
        <f t="shared" ref="F37" si="12">SUM(C37:E37)</f>
        <v>2742209.0807699994</v>
      </c>
    </row>
    <row r="38" spans="2:6">
      <c r="C38" s="57">
        <f>C37/1000</f>
        <v>1046.9371757099998</v>
      </c>
      <c r="D38" s="57">
        <f t="shared" ref="D38:F38" si="13">D37/1000</f>
        <v>1322.2122578799999</v>
      </c>
      <c r="E38" s="57">
        <f t="shared" si="13"/>
        <v>373.05964717999996</v>
      </c>
      <c r="F38" s="57">
        <f t="shared" si="13"/>
        <v>2742.2090807699992</v>
      </c>
    </row>
    <row r="39" spans="2:6">
      <c r="B39" s="74"/>
      <c r="C39" s="74"/>
      <c r="D39" s="74"/>
      <c r="E39" s="74"/>
      <c r="F39" s="74"/>
    </row>
    <row r="40" spans="2:6">
      <c r="B40" s="68" t="s">
        <v>88</v>
      </c>
      <c r="C40" s="68"/>
      <c r="D40" s="68"/>
      <c r="E40" s="68"/>
      <c r="F40" s="68"/>
    </row>
    <row r="41" spans="2:6" ht="32.1" customHeight="1" thickBot="1">
      <c r="B41" s="26" t="s">
        <v>80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6.5" thickBot="1">
      <c r="B42" s="6" t="s">
        <v>8</v>
      </c>
      <c r="C42" s="7">
        <f>+'Tab. I.4.7A - Totale correnti '!C42+'Tab. I.4.8A - Totale C.Capitale'!C42</f>
        <v>57768.983990000001</v>
      </c>
      <c r="D42" s="7">
        <f>+'Tab. I.4.7A - Totale correnti '!D42+'Tab. I.4.8A - Totale C.Capitale'!D42</f>
        <v>15733.15697</v>
      </c>
      <c r="E42" s="7">
        <f>+'Tab. I.4.7A - Totale correnti '!E42+'Tab. I.4.8A - Totale C.Capitale'!E42</f>
        <v>53376.64721000001</v>
      </c>
      <c r="F42" s="39">
        <f t="shared" ref="F42" si="14">SUM(C42:E42)</f>
        <v>126878.78817000001</v>
      </c>
    </row>
    <row r="43" spans="2:6">
      <c r="C43" s="57">
        <f>C42/1000</f>
        <v>57.768983990000002</v>
      </c>
      <c r="D43" s="57">
        <f t="shared" ref="D43:F43" si="15">D42/1000</f>
        <v>15.73315697</v>
      </c>
      <c r="E43" s="57">
        <f t="shared" si="15"/>
        <v>53.376647210000009</v>
      </c>
      <c r="F43" s="57">
        <f t="shared" si="15"/>
        <v>126.87878817000002</v>
      </c>
    </row>
    <row r="44" spans="2:6">
      <c r="B44" s="74"/>
      <c r="C44" s="74"/>
      <c r="D44" s="74"/>
      <c r="E44" s="74"/>
      <c r="F44" s="74"/>
    </row>
    <row r="45" spans="2:6">
      <c r="B45" s="68" t="s">
        <v>89</v>
      </c>
      <c r="C45" s="68"/>
      <c r="D45" s="68"/>
      <c r="E45" s="68"/>
      <c r="F45" s="68"/>
    </row>
    <row r="46" spans="2:6" ht="32.1" customHeight="1" thickBot="1">
      <c r="B46" s="26" t="s">
        <v>80</v>
      </c>
      <c r="C46" s="4" t="s">
        <v>5</v>
      </c>
      <c r="D46" s="4" t="s">
        <v>6</v>
      </c>
      <c r="E46" s="4" t="s">
        <v>7</v>
      </c>
      <c r="F46" s="4" t="s">
        <v>10</v>
      </c>
    </row>
    <row r="47" spans="2:6" ht="16.5" thickBot="1">
      <c r="B47" s="6" t="s">
        <v>8</v>
      </c>
      <c r="C47" s="7">
        <f>'Tab. I.4.7A - Totale correnti '!C47+'Tab. I.4.8A - Totale C.Capitale'!C47</f>
        <v>1104706.1597</v>
      </c>
      <c r="D47" s="7">
        <f>'Tab. I.4.7A - Totale correnti '!D47+'Tab. I.4.8A - Totale C.Capitale'!D47</f>
        <v>1337945.4148500001</v>
      </c>
      <c r="E47" s="7">
        <f>'Tab. I.4.7A - Totale correnti '!E47+'Tab. I.4.8A - Totale C.Capitale'!E47</f>
        <v>426436.29439</v>
      </c>
      <c r="F47" s="39">
        <f t="shared" ref="F47" si="16">SUM(C47:E47)</f>
        <v>2869087.86894</v>
      </c>
    </row>
    <row r="48" spans="2:6">
      <c r="B48" s="50"/>
      <c r="C48" s="58">
        <f>C47/1000</f>
        <v>1104.7061596999999</v>
      </c>
      <c r="D48" s="58">
        <f t="shared" ref="D48:F48" si="17">D47/1000</f>
        <v>1337.9454148500001</v>
      </c>
      <c r="E48" s="58">
        <f t="shared" si="17"/>
        <v>426.43629439</v>
      </c>
      <c r="F48" s="58">
        <f t="shared" si="17"/>
        <v>2869.0878689400001</v>
      </c>
    </row>
    <row r="49" spans="2:7">
      <c r="B49" s="73"/>
      <c r="C49" s="73"/>
      <c r="D49" s="73"/>
      <c r="E49" s="73"/>
      <c r="F49" s="73"/>
    </row>
    <row r="50" spans="2:7" ht="30.75" customHeight="1">
      <c r="B50" s="72" t="s">
        <v>90</v>
      </c>
      <c r="C50" s="72"/>
      <c r="D50" s="72"/>
      <c r="E50" s="72"/>
      <c r="F50" s="72"/>
    </row>
    <row r="51" spans="2:7" ht="32.1" customHeight="1" thickBot="1">
      <c r="B51" s="26" t="s">
        <v>80</v>
      </c>
      <c r="C51" s="4" t="s">
        <v>5</v>
      </c>
      <c r="D51" s="4" t="s">
        <v>6</v>
      </c>
      <c r="E51" s="4" t="s">
        <v>7</v>
      </c>
      <c r="F51" s="4" t="s">
        <v>10</v>
      </c>
    </row>
    <row r="52" spans="2:7" ht="16.5" thickBot="1">
      <c r="B52" s="6" t="s">
        <v>8</v>
      </c>
      <c r="C52" s="7">
        <f>'Tab. I.4.7A - Totale correnti '!C52+'Tab. I.4.8A - Totale C.Capitale'!C52</f>
        <v>3537624.7949099997</v>
      </c>
      <c r="D52" s="7">
        <f>'Tab. I.4.7A - Totale correnti '!D52+'Tab. I.4.8A - Totale C.Capitale'!D52</f>
        <v>2465360.9691699999</v>
      </c>
      <c r="E52" s="7">
        <f>'Tab. I.4.7A - Totale correnti '!E52+'Tab. I.4.8A - Totale C.Capitale'!E52</f>
        <v>1386769.1280099999</v>
      </c>
      <c r="F52" s="39">
        <f t="shared" ref="F52" si="18">SUM(C52:E52)</f>
        <v>7389754.8920899993</v>
      </c>
      <c r="G52" s="8" t="s">
        <v>9</v>
      </c>
    </row>
    <row r="53" spans="2:7">
      <c r="C53" s="57">
        <f>C52/1000</f>
        <v>3537.6247949099998</v>
      </c>
      <c r="D53" s="57">
        <f t="shared" ref="D53:F53" si="19">D52/1000</f>
        <v>2465.3609691699999</v>
      </c>
      <c r="E53" s="57">
        <f t="shared" si="19"/>
        <v>1386.7691280099998</v>
      </c>
      <c r="F53" s="57">
        <f t="shared" si="19"/>
        <v>7389.754892089999</v>
      </c>
    </row>
    <row r="54" spans="2:7">
      <c r="C54" s="8" t="s">
        <v>9</v>
      </c>
      <c r="D54" s="8" t="s">
        <v>9</v>
      </c>
      <c r="E54" s="8" t="s">
        <v>9</v>
      </c>
      <c r="F54" s="8" t="s">
        <v>9</v>
      </c>
    </row>
    <row r="55" spans="2:7" ht="33" customHeight="1">
      <c r="B55" s="72" t="s">
        <v>91</v>
      </c>
      <c r="C55" s="72"/>
      <c r="D55" s="72"/>
      <c r="E55" s="72"/>
      <c r="F55" s="72"/>
      <c r="G55" s="29"/>
    </row>
    <row r="56" spans="2:7" ht="32.1" customHeight="1" thickBot="1">
      <c r="B56" s="26" t="s">
        <v>80</v>
      </c>
      <c r="C56" s="4" t="s">
        <v>5</v>
      </c>
      <c r="D56" s="63" t="s">
        <v>6</v>
      </c>
      <c r="E56" s="4" t="s">
        <v>7</v>
      </c>
      <c r="F56" s="4" t="s">
        <v>10</v>
      </c>
    </row>
    <row r="57" spans="2:7" ht="16.5" thickBot="1">
      <c r="B57" s="6" t="s">
        <v>8</v>
      </c>
      <c r="C57" s="62">
        <f>'Tab. I.4.7A - Totale correnti '!C57+'Tab. I.4.8A - Totale C.Capitale'!C57</f>
        <v>225222.57890999998</v>
      </c>
      <c r="D57" s="64">
        <f>SUM(D42,D27)</f>
        <v>36400.518960000001</v>
      </c>
      <c r="E57" s="64">
        <f>SUM(E42,E27)</f>
        <v>152811.17012000002</v>
      </c>
      <c r="F57" s="39">
        <f t="shared" ref="F57" si="20">SUM(C57:E57)</f>
        <v>414434.26799000002</v>
      </c>
      <c r="G57" s="8" t="s">
        <v>9</v>
      </c>
    </row>
    <row r="58" spans="2:7">
      <c r="C58" s="57">
        <f>C57/1000</f>
        <v>225.22257890999998</v>
      </c>
      <c r="D58" s="57">
        <f t="shared" ref="D58:F58" si="21">D57/1000</f>
        <v>36.400518959999999</v>
      </c>
      <c r="E58" s="57">
        <f t="shared" si="21"/>
        <v>152.81117012000001</v>
      </c>
      <c r="F58" s="57">
        <f t="shared" si="21"/>
        <v>414.43426799000002</v>
      </c>
    </row>
    <row r="59" spans="2:7">
      <c r="B59" s="8"/>
      <c r="C59" s="8" t="s">
        <v>9</v>
      </c>
      <c r="D59" s="8" t="s">
        <v>9</v>
      </c>
      <c r="E59" s="8" t="s">
        <v>9</v>
      </c>
      <c r="F59" s="8" t="s">
        <v>9</v>
      </c>
    </row>
    <row r="60" spans="2:7">
      <c r="B60" s="27" t="s">
        <v>92</v>
      </c>
      <c r="C60" s="28"/>
      <c r="D60" s="28"/>
      <c r="E60" s="28"/>
      <c r="F60" s="28"/>
    </row>
    <row r="61" spans="2:7" ht="32.1" customHeight="1" thickBot="1">
      <c r="B61" s="26" t="s">
        <v>80</v>
      </c>
      <c r="C61" s="4" t="s">
        <v>5</v>
      </c>
      <c r="D61" s="4" t="s">
        <v>6</v>
      </c>
      <c r="E61" s="4" t="s">
        <v>7</v>
      </c>
      <c r="F61" s="4" t="s">
        <v>10</v>
      </c>
    </row>
    <row r="62" spans="2:7" ht="16.5" thickBot="1">
      <c r="B62" s="6" t="s">
        <v>8</v>
      </c>
      <c r="C62" s="7">
        <f>'Tab. I.4.7A - Totale correnti '!C62+'Tab. I.4.8A - Totale C.Capitale'!C62</f>
        <v>3762847.3738200003</v>
      </c>
      <c r="D62" s="7">
        <f>'Tab. I.4.7A - Totale correnti '!D62+'Tab. I.4.8A - Totale C.Capitale'!D62</f>
        <v>2501761.4881300004</v>
      </c>
      <c r="E62" s="7">
        <f>'Tab. I.4.7A - Totale correnti '!E62+'Tab. I.4.8A - Totale C.Capitale'!E62</f>
        <v>1539580.29813</v>
      </c>
      <c r="F62" s="39">
        <f t="shared" ref="F62" si="22">SUM(C62:E62)</f>
        <v>7804189.1600800008</v>
      </c>
      <c r="G62" s="8" t="s">
        <v>9</v>
      </c>
    </row>
    <row r="63" spans="2:7" ht="24">
      <c r="B63" s="55" t="s">
        <v>11</v>
      </c>
      <c r="C63" s="59">
        <f>C62/1000</f>
        <v>3762.8473738200005</v>
      </c>
      <c r="D63" s="59">
        <f t="shared" ref="D63:F63" si="23">D62/1000</f>
        <v>2501.7614881300005</v>
      </c>
      <c r="E63" s="59">
        <f t="shared" si="23"/>
        <v>1539.5802981300001</v>
      </c>
      <c r="F63" s="59">
        <f t="shared" si="23"/>
        <v>7804.1891600800009</v>
      </c>
    </row>
    <row r="64" spans="2:7">
      <c r="B64" s="9" t="s">
        <v>29</v>
      </c>
      <c r="C64" s="9"/>
      <c r="D64" s="9"/>
      <c r="F64" s="8" t="s">
        <v>9</v>
      </c>
    </row>
    <row r="65" spans="3:6">
      <c r="C65" s="8" t="s">
        <v>9</v>
      </c>
      <c r="D65" s="8" t="s">
        <v>9</v>
      </c>
      <c r="E65" s="8" t="s">
        <v>9</v>
      </c>
      <c r="F65" s="8" t="s">
        <v>9</v>
      </c>
    </row>
  </sheetData>
  <mergeCells count="23">
    <mergeCell ref="B49:F49"/>
    <mergeCell ref="B55:F55"/>
    <mergeCell ref="B50:F50"/>
    <mergeCell ref="B40:F40"/>
    <mergeCell ref="B3:F3"/>
    <mergeCell ref="B4:F4"/>
    <mergeCell ref="B5:F5"/>
    <mergeCell ref="B9:F9"/>
    <mergeCell ref="B39:F39"/>
    <mergeCell ref="B2:F2"/>
    <mergeCell ref="B25:F25"/>
    <mergeCell ref="B10:F10"/>
    <mergeCell ref="B44:F44"/>
    <mergeCell ref="B45:F45"/>
    <mergeCell ref="B29:F29"/>
    <mergeCell ref="B30:F30"/>
    <mergeCell ref="B34:F34"/>
    <mergeCell ref="B35:F35"/>
    <mergeCell ref="B14:F14"/>
    <mergeCell ref="B15:F15"/>
    <mergeCell ref="B19:F19"/>
    <mergeCell ref="B20:F20"/>
    <mergeCell ref="B24:F24"/>
  </mergeCells>
  <pageMargins left="0.70866141732283472" right="0.70866141732283472" top="0.55118110236220474" bottom="0.55118110236220474" header="0.31496062992125984" footer="0.31496062992125984"/>
  <pageSetup paperSize="8" scale="82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18</vt:i4>
      </vt:variant>
    </vt:vector>
  </HeadingPairs>
  <TitlesOfParts>
    <vt:vector size="27" baseType="lpstr">
      <vt:lpstr>Tab. I.4.1A -Correnti-Miss. 10</vt:lpstr>
      <vt:lpstr>Tab. I.4.2A -C.Cap.-Miss. 10</vt:lpstr>
      <vt:lpstr>Tab. I.4.3A -Correnti-Miss.12</vt:lpstr>
      <vt:lpstr>Tab. I.4.4A -C.Cap.-Miss.12</vt:lpstr>
      <vt:lpstr>Tab. I.4.5A -Correnti-AltriInt.</vt:lpstr>
      <vt:lpstr>Tab. I.4.6A - C.Cap.-AltriInt.</vt:lpstr>
      <vt:lpstr>Tab. I.4.7A - Totale correnti </vt:lpstr>
      <vt:lpstr>Tab. I.4.8A - Totale C.Capitale</vt:lpstr>
      <vt:lpstr>Tab. I.4.9A - Totale Spese</vt:lpstr>
      <vt:lpstr>'Tab. I.4.1A -Correnti-Miss. 10'!Area_stampa</vt:lpstr>
      <vt:lpstr>'Tab. I.4.2A -C.Cap.-Miss. 10'!Area_stampa</vt:lpstr>
      <vt:lpstr>'Tab. I.4.3A -Correnti-Miss.12'!Area_stampa</vt:lpstr>
      <vt:lpstr>'Tab. I.4.4A -C.Cap.-Miss.12'!Area_stampa</vt:lpstr>
      <vt:lpstr>'Tab. I.4.5A -Correnti-AltriInt.'!Area_stampa</vt:lpstr>
      <vt:lpstr>'Tab. I.4.6A - C.Cap.-AltriInt.'!Area_stampa</vt:lpstr>
      <vt:lpstr>'Tab. I.4.7A - Totale correnti '!Area_stampa</vt:lpstr>
      <vt:lpstr>'Tab. I.4.8A - Totale C.Capitale'!Area_stampa</vt:lpstr>
      <vt:lpstr>'Tab. I.4.9A - Totale Spese'!Area_stampa</vt:lpstr>
      <vt:lpstr>'Tab. I.4.1A -Correnti-Miss. 10'!Print_Area</vt:lpstr>
      <vt:lpstr>'Tab. I.4.2A -C.Cap.-Miss. 10'!Print_Area</vt:lpstr>
      <vt:lpstr>'Tab. I.4.3A -Correnti-Miss.12'!Print_Area</vt:lpstr>
      <vt:lpstr>'Tab. I.4.4A -C.Cap.-Miss.12'!Print_Area</vt:lpstr>
      <vt:lpstr>'Tab. I.4.5A -Correnti-AltriInt.'!Print_Area</vt:lpstr>
      <vt:lpstr>'Tab. I.4.6A - C.Cap.-AltriInt.'!Print_Area</vt:lpstr>
      <vt:lpstr>'Tab. I.4.7A - Totale correnti '!Print_Area</vt:lpstr>
      <vt:lpstr>'Tab. I.4.8A - Totale C.Capitale'!Print_Area</vt:lpstr>
      <vt:lpstr>'Tab. I.4.9A - Totale Spese'!Print_Area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Grafica-1-Giro</cp:lastModifiedBy>
  <cp:lastPrinted>2018-02-15T09:40:37Z</cp:lastPrinted>
  <dcterms:created xsi:type="dcterms:W3CDTF">2016-04-19T07:50:50Z</dcterms:created>
  <dcterms:modified xsi:type="dcterms:W3CDTF">2018-03-30T08:24:23Z</dcterms:modified>
</cp:coreProperties>
</file>